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Q:\HR_Metrics\Steve Cordova\Ad Hoc Q\Strategic Enterprise\Pobst, Lois\"/>
    </mc:Choice>
  </mc:AlternateContent>
  <xr:revisionPtr revIDLastSave="0" documentId="13_ncr:1_{AB01D360-43DD-40B4-A2D9-038E5D18EB58}" xr6:coauthVersionLast="47" xr6:coauthVersionMax="47" xr10:uidLastSave="{00000000-0000-0000-0000-000000000000}"/>
  <bookViews>
    <workbookView xWindow="-120" yWindow="-120" windowWidth="20730" windowHeight="11160" tabRatio="746" xr2:uid="{00000000-000D-0000-FFFF-FFFF00000000}"/>
  </bookViews>
  <sheets>
    <sheet name="Company" sheetId="16" r:id="rId1"/>
    <sheet name="Company Year Over Year" sheetId="14" r:id="rId2"/>
    <sheet name="Business Unit" sheetId="11" r:id="rId3"/>
    <sheet name="Bus Unit Year Over Year" sheetId="13" r:id="rId4"/>
    <sheet name="CTPF Team" sheetId="15" r:id="rId5"/>
    <sheet name="CTPF Year Over Year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2" l="1"/>
  <c r="R13" i="12"/>
  <c r="Q13" i="12"/>
  <c r="Q14" i="12" s="1"/>
  <c r="S11" i="12"/>
  <c r="R11" i="12"/>
  <c r="Q11" i="12"/>
  <c r="N12" i="12" s="1"/>
  <c r="S9" i="12"/>
  <c r="S10" i="12" s="1"/>
  <c r="R9" i="12"/>
  <c r="R10" i="12" s="1"/>
  <c r="Q9" i="12"/>
  <c r="E10" i="12" s="1"/>
  <c r="P13" i="15"/>
  <c r="O13" i="15"/>
  <c r="O14" i="15" s="1"/>
  <c r="N13" i="15"/>
  <c r="N14" i="15" s="1"/>
  <c r="M13" i="15"/>
  <c r="L13" i="15"/>
  <c r="K13" i="15"/>
  <c r="J13" i="15"/>
  <c r="I13" i="15"/>
  <c r="H13" i="15"/>
  <c r="G13" i="15"/>
  <c r="G14" i="15" s="1"/>
  <c r="F13" i="15"/>
  <c r="F14" i="15" s="1"/>
  <c r="E13" i="15"/>
  <c r="D13" i="15"/>
  <c r="C13" i="15"/>
  <c r="Q12" i="15"/>
  <c r="Q11" i="15"/>
  <c r="Q10" i="15"/>
  <c r="Q9" i="15"/>
  <c r="Q13" i="15"/>
  <c r="H14" i="15" s="1"/>
  <c r="S13" i="13"/>
  <c r="R13" i="13"/>
  <c r="Q13" i="13"/>
  <c r="N14" i="13" s="1"/>
  <c r="S11" i="13"/>
  <c r="R11" i="13"/>
  <c r="Q11" i="13"/>
  <c r="M12" i="13" s="1"/>
  <c r="S9" i="13"/>
  <c r="R9" i="13"/>
  <c r="Q9" i="13"/>
  <c r="M10" i="13" s="1"/>
  <c r="D10" i="13"/>
  <c r="I10" i="13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Q12" i="11"/>
  <c r="Q11" i="11"/>
  <c r="Q13" i="11" s="1"/>
  <c r="Q10" i="11"/>
  <c r="Q9" i="11"/>
  <c r="S13" i="14"/>
  <c r="R13" i="14"/>
  <c r="R14" i="14" s="1"/>
  <c r="Q13" i="14"/>
  <c r="S14" i="14" s="1"/>
  <c r="C14" i="14"/>
  <c r="M14" i="14"/>
  <c r="S11" i="14"/>
  <c r="R11" i="14"/>
  <c r="Q11" i="14"/>
  <c r="D12" i="14" s="1"/>
  <c r="S9" i="14"/>
  <c r="R9" i="14"/>
  <c r="Q9" i="14"/>
  <c r="Q10" i="16"/>
  <c r="Q9" i="16"/>
  <c r="C13" i="16"/>
  <c r="P13" i="16"/>
  <c r="Q12" i="16"/>
  <c r="Q11" i="16"/>
  <c r="J13" i="16"/>
  <c r="O13" i="16"/>
  <c r="N13" i="16"/>
  <c r="M13" i="16"/>
  <c r="L13" i="16"/>
  <c r="K13" i="16"/>
  <c r="I13" i="16"/>
  <c r="H13" i="16"/>
  <c r="G13" i="16"/>
  <c r="F13" i="16"/>
  <c r="E13" i="16"/>
  <c r="D13" i="16"/>
  <c r="L14" i="12"/>
  <c r="E14" i="12"/>
  <c r="F14" i="12"/>
  <c r="N14" i="12"/>
  <c r="G14" i="12"/>
  <c r="O14" i="12"/>
  <c r="I14" i="12"/>
  <c r="H14" i="12"/>
  <c r="J14" i="12"/>
  <c r="P14" i="12"/>
  <c r="K10" i="12"/>
  <c r="C14" i="12"/>
  <c r="K14" i="12"/>
  <c r="L14" i="14"/>
  <c r="N14" i="14"/>
  <c r="F14" i="14"/>
  <c r="E14" i="14"/>
  <c r="D14" i="14"/>
  <c r="P14" i="14"/>
  <c r="I14" i="14"/>
  <c r="O14" i="14"/>
  <c r="K14" i="14"/>
  <c r="G14" i="14"/>
  <c r="J14" i="14"/>
  <c r="Q14" i="14"/>
  <c r="N10" i="13"/>
  <c r="J14" i="13"/>
  <c r="S14" i="13"/>
  <c r="I14" i="13"/>
  <c r="D14" i="12"/>
  <c r="M14" i="12"/>
  <c r="R14" i="12"/>
  <c r="F10" i="13"/>
  <c r="E10" i="13"/>
  <c r="F14" i="13"/>
  <c r="O14" i="13"/>
  <c r="P10" i="13"/>
  <c r="K10" i="13"/>
  <c r="R14" i="13"/>
  <c r="G14" i="13"/>
  <c r="Q14" i="13"/>
  <c r="S10" i="13"/>
  <c r="C14" i="13"/>
  <c r="L14" i="13"/>
  <c r="R10" i="13"/>
  <c r="H10" i="13"/>
  <c r="C10" i="13"/>
  <c r="D14" i="13"/>
  <c r="M14" i="13"/>
  <c r="Q10" i="13"/>
  <c r="H14" i="13"/>
  <c r="K14" i="13"/>
  <c r="G10" i="13"/>
  <c r="L10" i="13"/>
  <c r="O10" i="13"/>
  <c r="P14" i="13"/>
  <c r="E14" i="13"/>
  <c r="H14" i="14"/>
  <c r="M14" i="15"/>
  <c r="S14" i="12"/>
  <c r="C10" i="12" l="1"/>
  <c r="G10" i="12"/>
  <c r="M10" i="12"/>
  <c r="L10" i="12"/>
  <c r="F10" i="12"/>
  <c r="J10" i="12"/>
  <c r="D10" i="12"/>
  <c r="I10" i="12"/>
  <c r="O10" i="12"/>
  <c r="N10" i="12"/>
  <c r="H10" i="12"/>
  <c r="P10" i="12"/>
  <c r="Q10" i="12"/>
  <c r="D12" i="12"/>
  <c r="R12" i="12"/>
  <c r="F12" i="12"/>
  <c r="O12" i="12"/>
  <c r="K12" i="12"/>
  <c r="I12" i="12"/>
  <c r="J12" i="12"/>
  <c r="P12" i="12"/>
  <c r="C12" i="12"/>
  <c r="G12" i="12"/>
  <c r="L12" i="12"/>
  <c r="S12" i="12"/>
  <c r="M12" i="12"/>
  <c r="E12" i="12"/>
  <c r="Q12" i="12"/>
  <c r="H12" i="12"/>
  <c r="D12" i="13"/>
  <c r="G12" i="13"/>
  <c r="J12" i="13"/>
  <c r="E12" i="13"/>
  <c r="S12" i="13"/>
  <c r="H12" i="13"/>
  <c r="P12" i="13"/>
  <c r="N12" i="13"/>
  <c r="F12" i="13"/>
  <c r="L12" i="13"/>
  <c r="K12" i="13"/>
  <c r="C12" i="13"/>
  <c r="O12" i="13"/>
  <c r="Q12" i="13"/>
  <c r="I12" i="13"/>
  <c r="R12" i="13"/>
  <c r="J10" i="13"/>
  <c r="C14" i="15"/>
  <c r="L14" i="15"/>
  <c r="D14" i="15"/>
  <c r="I14" i="15"/>
  <c r="K14" i="15"/>
  <c r="P14" i="15"/>
  <c r="E14" i="15"/>
  <c r="J14" i="15"/>
  <c r="G14" i="11"/>
  <c r="P14" i="11"/>
  <c r="E14" i="11"/>
  <c r="C14" i="11"/>
  <c r="F14" i="11"/>
  <c r="L14" i="11"/>
  <c r="K14" i="11"/>
  <c r="D14" i="11"/>
  <c r="N14" i="11"/>
  <c r="J14" i="11"/>
  <c r="H14" i="11"/>
  <c r="M14" i="11"/>
  <c r="O14" i="11"/>
  <c r="I14" i="11"/>
  <c r="L12" i="14"/>
  <c r="E12" i="14"/>
  <c r="F12" i="14"/>
  <c r="K12" i="14"/>
  <c r="N12" i="14"/>
  <c r="H12" i="14"/>
  <c r="G12" i="14"/>
  <c r="Q12" i="14"/>
  <c r="C12" i="14"/>
  <c r="O12" i="14"/>
  <c r="M12" i="14"/>
  <c r="S12" i="14"/>
  <c r="J12" i="14"/>
  <c r="R12" i="14"/>
  <c r="P12" i="14"/>
  <c r="I12" i="14"/>
  <c r="R10" i="14"/>
  <c r="H10" i="14"/>
  <c r="F10" i="14"/>
  <c r="K10" i="14"/>
  <c r="N10" i="14"/>
  <c r="G10" i="14"/>
  <c r="J10" i="14"/>
  <c r="O10" i="14"/>
  <c r="Q10" i="14"/>
  <c r="P10" i="14"/>
  <c r="C10" i="14"/>
  <c r="D10" i="14"/>
  <c r="E10" i="14"/>
  <c r="S10" i="14"/>
  <c r="L10" i="14"/>
  <c r="M10" i="14"/>
  <c r="I10" i="14"/>
  <c r="Q13" i="16"/>
  <c r="L14" i="16" s="1"/>
  <c r="Q14" i="15" l="1"/>
  <c r="Q14" i="11"/>
  <c r="I14" i="16"/>
  <c r="G14" i="16"/>
  <c r="P14" i="16"/>
  <c r="C14" i="16"/>
  <c r="E14" i="16"/>
  <c r="O14" i="16"/>
  <c r="M14" i="16"/>
  <c r="D14" i="16"/>
  <c r="N14" i="16"/>
  <c r="F14" i="16"/>
  <c r="J14" i="16"/>
  <c r="K14" i="16"/>
  <c r="H14" i="16"/>
  <c r="Q14" i="16" l="1"/>
</calcChain>
</file>

<file path=xl/sharedStrings.xml><?xml version="1.0" encoding="utf-8"?>
<sst xmlns="http://schemas.openxmlformats.org/spreadsheetml/2006/main" count="270" uniqueCount="63">
  <si>
    <t>MALE</t>
  </si>
  <si>
    <t>FEMALE</t>
  </si>
  <si>
    <t>Exec / Sr Officials &amp; Managers</t>
  </si>
  <si>
    <t>Male</t>
  </si>
  <si>
    <t>Female</t>
  </si>
  <si>
    <t>American Indian or Alaska Native</t>
  </si>
  <si>
    <t>Two or More Races</t>
  </si>
  <si>
    <t>Overall Totals</t>
  </si>
  <si>
    <t>Job Categories</t>
  </si>
  <si>
    <t>Total</t>
  </si>
  <si>
    <t>Administrative Support, Office/Clerical</t>
  </si>
  <si>
    <t>Other Non-Professionals</t>
  </si>
  <si>
    <t>Chicago Teachers' Pension Fund</t>
  </si>
  <si>
    <t>Total Minority</t>
  </si>
  <si>
    <t>Total Female</t>
  </si>
  <si>
    <t>Percent of Total</t>
  </si>
  <si>
    <t>Veterans</t>
  </si>
  <si>
    <t>Disabled</t>
  </si>
  <si>
    <t>Complete the following Diversity Profile tabs:</t>
  </si>
  <si>
    <t>Overall Total</t>
  </si>
  <si>
    <t>Instructions:</t>
  </si>
  <si>
    <r>
      <t>Have you</t>
    </r>
    <r>
      <rPr>
        <b/>
        <sz val="14"/>
        <rFont val="Trebuchet MS"/>
        <family val="2"/>
      </rPr>
      <t xml:space="preserve"> </t>
    </r>
    <r>
      <rPr>
        <b/>
        <u/>
        <sz val="14"/>
        <rFont val="Trebuchet MS"/>
        <family val="2"/>
      </rPr>
      <t>hired</t>
    </r>
    <r>
      <rPr>
        <b/>
        <sz val="12"/>
        <rFont val="Trebuchet MS"/>
        <family val="2"/>
      </rPr>
      <t xml:space="preserve"> veterans during the following years?  Please complete the chart below. (These are inclusive of all persons).</t>
    </r>
  </si>
  <si>
    <r>
      <t xml:space="preserve">Report Full-Time employees only and report employees in only </t>
    </r>
    <r>
      <rPr>
        <b/>
        <u/>
        <sz val="10"/>
        <rFont val="Trebuchet MS"/>
        <family val="2"/>
      </rPr>
      <t xml:space="preserve">one </t>
    </r>
    <r>
      <rPr>
        <b/>
        <sz val="10"/>
        <rFont val="Trebuchet MS"/>
        <family val="2"/>
      </rPr>
      <t>category.   For example, a Female who is Disabled and an Asian may NOT be reported in both categories.</t>
    </r>
  </si>
  <si>
    <t>Black (origins in Africa)</t>
  </si>
  <si>
    <t>Asian or Pacific Islander</t>
  </si>
  <si>
    <t>Notes:  Table format and categories for race/ethnicity derived from the US Department of Labor Equal Employment Opportunity Employer Information Report (EEO-1).  Definitions may be found in Illinois Public Act 92-0670.  Any discrepancies should be classified as defined in IL PA92-0670.</t>
  </si>
  <si>
    <r>
      <rPr>
        <b/>
        <sz val="9"/>
        <rFont val="Trebuchet MS"/>
        <family val="2"/>
      </rPr>
      <t>White</t>
    </r>
    <r>
      <rPr>
        <b/>
        <sz val="8"/>
        <rFont val="Trebuchet MS"/>
        <family val="2"/>
      </rPr>
      <t xml:space="preserve"> (origins Europe, North Africa or Middle East)</t>
    </r>
  </si>
  <si>
    <r>
      <rPr>
        <b/>
        <sz val="9"/>
        <rFont val="Trebuchet MS"/>
        <family val="2"/>
      </rPr>
      <t>Hispanic</t>
    </r>
    <r>
      <rPr>
        <b/>
        <sz val="8"/>
        <rFont val="Trebuchet MS"/>
        <family val="2"/>
      </rPr>
      <t xml:space="preserve"> (Spanish culture or origin, regardless of Race)</t>
    </r>
  </si>
  <si>
    <r>
      <t xml:space="preserve">Hispanic </t>
    </r>
    <r>
      <rPr>
        <b/>
        <sz val="8"/>
        <rFont val="Trebuchet MS"/>
        <family val="2"/>
      </rPr>
      <t>(Spanish culture or origin, regardless of Race)</t>
    </r>
  </si>
  <si>
    <r>
      <t xml:space="preserve">White </t>
    </r>
    <r>
      <rPr>
        <b/>
        <sz val="8"/>
        <rFont val="Trebuchet MS"/>
        <family val="2"/>
      </rPr>
      <t>(origins Europe, North Africa or Middle East)</t>
    </r>
  </si>
  <si>
    <t>Lines - Total and Percent of Total; as well as Column - Overall Totals, will automatically populate.</t>
  </si>
  <si>
    <t xml:space="preserve">Please do not change the Table format.  Delete these instructions before printing the above Table. </t>
  </si>
  <si>
    <r>
      <t>White</t>
    </r>
    <r>
      <rPr>
        <b/>
        <sz val="8"/>
        <rFont val="Trebuchet MS"/>
        <family val="2"/>
      </rPr>
      <t xml:space="preserve"> (origins Europe, North Africa or Middle East)</t>
    </r>
  </si>
  <si>
    <t>Percentage lines, as well as, Columns - Overall Total, Total Minority and Total Female should automatically populate.</t>
  </si>
  <si>
    <t xml:space="preserve">Percentage of Total </t>
  </si>
  <si>
    <t xml:space="preserve">Percentage of Total  </t>
  </si>
  <si>
    <t>Year</t>
  </si>
  <si>
    <t>2.  Complete this tab for the 3 "as of" dates in the left-most column, indicated above.</t>
  </si>
  <si>
    <t>They may/may not include individuals in the above table.</t>
  </si>
  <si>
    <t>2.  Complete this tab for the "as of" date indicated above on line 5.</t>
  </si>
  <si>
    <t>Professionals</t>
  </si>
  <si>
    <t>1.  Replace line 4 of this tab - "Respondent Name" with your company name.</t>
  </si>
  <si>
    <t>Respondent Name:  _______________________</t>
  </si>
  <si>
    <t>3.  Complete the Company (or US workforce) information in the "Company" tab, as well as the "Company Year Over Year" tab.</t>
  </si>
  <si>
    <t>4.  Complete the "Business Unit" and "Bus Unit Year Over Year" tabs only if different the "Company" and "Company Year Over Year" tabs.</t>
  </si>
  <si>
    <t>5.  Complete the "CTPF Team" and "CTPF Year Over Year" tabs  only if different from the "Company" and "Company Year Over Year" and/or "Business Unit", "Bus Unit Year Over Year", tabs.</t>
  </si>
  <si>
    <t xml:space="preserve">6.  Complete the Veterans hired boxes for the years indicated.  These numbers are exclusive of the above Diveristy Profile and include all full-time employees in your firm.  </t>
  </si>
  <si>
    <t>Company Historical Data</t>
  </si>
  <si>
    <t>Business Unit Historical Data</t>
  </si>
  <si>
    <t>CTPF Team Historical Data</t>
  </si>
  <si>
    <t>Veterans - 2020</t>
  </si>
  <si>
    <t>Veterans - 2021</t>
  </si>
  <si>
    <t>Company Data as of December 31, 2022</t>
  </si>
  <si>
    <t>Veterans - 2022</t>
  </si>
  <si>
    <t>Business Unit Data as of December 31, 2022</t>
  </si>
  <si>
    <t>Veterans - 20120</t>
  </si>
  <si>
    <t>CTPF Team Data as of December 31, 2022</t>
  </si>
  <si>
    <r>
      <t xml:space="preserve">DIVERSITY PROFILE - Response to Section 3.2.5 Disclosure for the following RFP:  </t>
    </r>
    <r>
      <rPr>
        <b/>
        <u/>
        <sz val="12"/>
        <color indexed="9"/>
        <rFont val="Trebuchet MS"/>
        <family val="2"/>
      </rPr>
      <t xml:space="preserve">Network Operations Center Services </t>
    </r>
  </si>
  <si>
    <r>
      <t xml:space="preserve">DIVERSITY PROFILE - Response to Section 3.2.5 Disclosure for the following RFP: </t>
    </r>
    <r>
      <rPr>
        <b/>
        <u/>
        <sz val="12"/>
        <color indexed="9"/>
        <rFont val="Trebuchet MS"/>
        <family val="2"/>
      </rPr>
      <t>Network Operations Center Services</t>
    </r>
  </si>
  <si>
    <r>
      <t xml:space="preserve">DIVERSITY PROFILE - Response to Section 3.2.5 Disclosure for the following RFP:  </t>
    </r>
    <r>
      <rPr>
        <b/>
        <u/>
        <sz val="12"/>
        <color indexed="9"/>
        <rFont val="Trebuchet MS"/>
        <family val="2"/>
      </rPr>
      <t>Network Operations Center Services</t>
    </r>
  </si>
  <si>
    <r>
      <t xml:space="preserve">DIVERSITY PROFILE - Response to Section 3.2.5 Disclosure for the following RFP: </t>
    </r>
    <r>
      <rPr>
        <b/>
        <u/>
        <sz val="12"/>
        <color indexed="9"/>
        <rFont val="Trebuchet MS"/>
        <family val="2"/>
      </rPr>
      <t xml:space="preserve"> Network Operations Services</t>
    </r>
  </si>
  <si>
    <t>Respondent Name:  CenturyLink Communications, LLC, d/b/a Lumen Technologies Group</t>
  </si>
  <si>
    <t>Respondent Name: CenturyLink Communications, LLC, d/b/a Lumen Technologies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</si>
</sst>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color indexed="9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b/>
      <sz val="8"/>
      <name val="Trebuchet MS"/>
      <family val="2"/>
    </font>
    <font>
      <b/>
      <sz val="11"/>
      <name val="Trebuchet MS"/>
      <family val="2"/>
    </font>
    <font>
      <b/>
      <u/>
      <sz val="10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u/>
      <sz val="14"/>
      <name val="Trebuchet MS"/>
      <family val="2"/>
    </font>
    <font>
      <b/>
      <sz val="16"/>
      <color indexed="9"/>
      <name val="Trebuchet MS"/>
      <family val="2"/>
    </font>
    <font>
      <b/>
      <sz val="14"/>
      <color indexed="9"/>
      <name val="Trebuchet MS"/>
      <family val="2"/>
    </font>
    <font>
      <b/>
      <u/>
      <sz val="12"/>
      <color indexed="9"/>
      <name val="Trebuchet MS"/>
      <family val="2"/>
    </font>
    <font>
      <b/>
      <sz val="10"/>
      <color rgb="FFFF0000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CBA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DE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79BC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theme="5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9" fontId="8" fillId="0" borderId="0" xfId="1" applyFont="1" applyBorder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9" fontId="1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8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9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2" fillId="0" borderId="0" xfId="0" applyFont="1"/>
    <xf numFmtId="0" fontId="4" fillId="0" borderId="4" xfId="0" applyFont="1" applyBorder="1" applyAlignment="1">
      <alignment horizontal="center" vertical="center" wrapText="1"/>
    </xf>
    <xf numFmtId="9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10" borderId="6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wrapText="1"/>
    </xf>
    <xf numFmtId="0" fontId="17" fillId="0" borderId="0" xfId="0" applyFont="1"/>
    <xf numFmtId="0" fontId="6" fillId="10" borderId="6" xfId="0" applyFont="1" applyFill="1" applyBorder="1" applyAlignment="1">
      <alignment horizontal="center" wrapText="1"/>
    </xf>
    <xf numFmtId="14" fontId="4" fillId="0" borderId="4" xfId="0" applyNumberFormat="1" applyFont="1" applyBorder="1" applyAlignment="1">
      <alignment horizontal="center" vertical="center"/>
    </xf>
    <xf numFmtId="0" fontId="15" fillId="6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11" fillId="12" borderId="7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2" fillId="13" borderId="13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1" fillId="14" borderId="8" xfId="0" applyFont="1" applyFill="1" applyBorder="1" applyAlignment="1">
      <alignment horizontal="center"/>
    </xf>
    <xf numFmtId="0" fontId="11" fillId="14" borderId="9" xfId="0" applyFont="1" applyFill="1" applyBorder="1" applyAlignment="1">
      <alignment horizontal="center"/>
    </xf>
    <xf numFmtId="0" fontId="11" fillId="15" borderId="8" xfId="0" applyFont="1" applyFill="1" applyBorder="1" applyAlignment="1">
      <alignment horizontal="center"/>
    </xf>
    <xf numFmtId="0" fontId="11" fillId="15" borderId="9" xfId="0" applyFont="1" applyFill="1" applyBorder="1" applyAlignment="1">
      <alignment horizontal="center"/>
    </xf>
    <xf numFmtId="0" fontId="11" fillId="15" borderId="10" xfId="0" applyFont="1" applyFill="1" applyBorder="1" applyAlignment="1">
      <alignment horizontal="center"/>
    </xf>
    <xf numFmtId="15" fontId="5" fillId="6" borderId="0" xfId="0" applyNumberFormat="1" applyFont="1" applyFill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11" fillId="7" borderId="8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9" fontId="11" fillId="16" borderId="11" xfId="1" applyFont="1" applyFill="1" applyBorder="1" applyAlignment="1">
      <alignment horizontal="left" vertical="center" wrapText="1"/>
    </xf>
    <xf numFmtId="9" fontId="11" fillId="16" borderId="12" xfId="1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center" wrapText="1"/>
    </xf>
    <xf numFmtId="0" fontId="12" fillId="5" borderId="4" xfId="0" applyFont="1" applyFill="1" applyBorder="1" applyAlignment="1">
      <alignment horizontal="center" wrapText="1"/>
    </xf>
    <xf numFmtId="0" fontId="11" fillId="14" borderId="10" xfId="0" applyFont="1" applyFill="1" applyBorder="1" applyAlignment="1">
      <alignment horizontal="center"/>
    </xf>
    <xf numFmtId="0" fontId="11" fillId="14" borderId="8" xfId="0" applyFont="1" applyFill="1" applyBorder="1" applyAlignment="1">
      <alignment horizontal="center" vertical="center"/>
    </xf>
    <xf numFmtId="0" fontId="11" fillId="14" borderId="9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AD34"/>
  <sheetViews>
    <sheetView tabSelected="1" zoomScaleNormal="100" workbookViewId="0">
      <selection activeCell="C9" sqref="C9:P12"/>
    </sheetView>
  </sheetViews>
  <sheetFormatPr defaultRowHeight="15" x14ac:dyDescent="0.3"/>
  <cols>
    <col min="1" max="1" width="4.42578125" style="1" customWidth="1"/>
    <col min="2" max="2" width="26" style="1" customWidth="1"/>
    <col min="3" max="3" width="11.28515625" style="3" customWidth="1"/>
    <col min="4" max="4" width="8.85546875" style="3" customWidth="1"/>
    <col min="5" max="5" width="9" style="3" customWidth="1"/>
    <col min="6" max="6" width="11.28515625" style="3" customWidth="1"/>
    <col min="7" max="7" width="9.7109375" style="3" customWidth="1"/>
    <col min="8" max="8" width="10.85546875" style="3" customWidth="1"/>
    <col min="9" max="9" width="9.7109375" style="3" customWidth="1"/>
    <col min="10" max="10" width="10.42578125" style="3" customWidth="1"/>
    <col min="11" max="11" width="9.7109375" style="3" customWidth="1"/>
    <col min="12" max="12" width="10.42578125" style="3" customWidth="1"/>
    <col min="13" max="13" width="10.7109375" style="3" customWidth="1"/>
    <col min="14" max="14" width="9.7109375" style="3" customWidth="1"/>
    <col min="15" max="15" width="10.85546875" style="3" customWidth="1"/>
    <col min="16" max="16" width="9.7109375" style="3" customWidth="1"/>
    <col min="17" max="17" width="11.85546875" style="3" customWidth="1"/>
    <col min="18" max="22" width="11.7109375" style="1" customWidth="1"/>
    <col min="23" max="16384" width="9.140625" style="1"/>
  </cols>
  <sheetData>
    <row r="1" spans="2:30" x14ac:dyDescent="0.3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30" ht="27" customHeight="1" x14ac:dyDescent="0.3">
      <c r="B2" s="43" t="s">
        <v>12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2:30" ht="21.75" customHeight="1" x14ac:dyDescent="0.35">
      <c r="B3" s="47" t="s">
        <v>57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2:30" ht="21" x14ac:dyDescent="0.35">
      <c r="B4" s="48" t="s">
        <v>62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2:30" ht="18" x14ac:dyDescent="0.35">
      <c r="B5" s="47" t="s">
        <v>52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2:30" ht="15" customHeight="1" thickBot="1" x14ac:dyDescent="0.35"/>
    <row r="7" spans="2:30" s="4" customFormat="1" ht="21.75" customHeight="1" thickTop="1" thickBot="1" x14ac:dyDescent="0.4">
      <c r="B7" s="45" t="s">
        <v>8</v>
      </c>
      <c r="C7" s="51" t="s">
        <v>0</v>
      </c>
      <c r="D7" s="52"/>
      <c r="E7" s="52"/>
      <c r="F7" s="52"/>
      <c r="G7" s="52"/>
      <c r="H7" s="52"/>
      <c r="I7" s="52"/>
      <c r="J7" s="53" t="s">
        <v>1</v>
      </c>
      <c r="K7" s="54"/>
      <c r="L7" s="54"/>
      <c r="M7" s="54"/>
      <c r="N7" s="54"/>
      <c r="O7" s="54"/>
      <c r="P7" s="55"/>
      <c r="Q7" s="49" t="s">
        <v>7</v>
      </c>
    </row>
    <row r="8" spans="2:30" ht="102.75" customHeight="1" thickTop="1" thickBot="1" x14ac:dyDescent="0.4">
      <c r="B8" s="46"/>
      <c r="C8" s="39" t="s">
        <v>17</v>
      </c>
      <c r="D8" s="37" t="s">
        <v>26</v>
      </c>
      <c r="E8" s="41" t="s">
        <v>23</v>
      </c>
      <c r="F8" s="37" t="s">
        <v>27</v>
      </c>
      <c r="G8" s="41" t="s">
        <v>24</v>
      </c>
      <c r="H8" s="41" t="s">
        <v>5</v>
      </c>
      <c r="I8" s="41" t="s">
        <v>6</v>
      </c>
      <c r="J8" s="38" t="s">
        <v>17</v>
      </c>
      <c r="K8" s="38" t="s">
        <v>32</v>
      </c>
      <c r="L8" s="38" t="s">
        <v>23</v>
      </c>
      <c r="M8" s="38" t="s">
        <v>28</v>
      </c>
      <c r="N8" s="38" t="s">
        <v>24</v>
      </c>
      <c r="O8" s="38" t="s">
        <v>5</v>
      </c>
      <c r="P8" s="38" t="s">
        <v>6</v>
      </c>
      <c r="Q8" s="50"/>
    </row>
    <row r="9" spans="2:30" s="4" customFormat="1" ht="38.25" customHeight="1" thickTop="1" thickBot="1" x14ac:dyDescent="0.25">
      <c r="B9" s="35" t="s">
        <v>2</v>
      </c>
      <c r="C9" s="29">
        <v>0</v>
      </c>
      <c r="D9" s="30">
        <v>1441</v>
      </c>
      <c r="E9" s="30">
        <v>79</v>
      </c>
      <c r="F9" s="30">
        <v>104</v>
      </c>
      <c r="G9" s="30">
        <v>129</v>
      </c>
      <c r="H9" s="30">
        <v>15</v>
      </c>
      <c r="I9" s="30">
        <v>35</v>
      </c>
      <c r="J9" s="29">
        <v>0</v>
      </c>
      <c r="K9" s="30">
        <v>724</v>
      </c>
      <c r="L9" s="30">
        <v>46</v>
      </c>
      <c r="M9" s="30">
        <v>52</v>
      </c>
      <c r="N9" s="30">
        <v>39</v>
      </c>
      <c r="O9" s="30">
        <v>9</v>
      </c>
      <c r="P9" s="30">
        <v>14</v>
      </c>
      <c r="Q9" s="20">
        <f>SUM(C9:P9)</f>
        <v>2687</v>
      </c>
    </row>
    <row r="10" spans="2:30" s="4" customFormat="1" ht="45.75" customHeight="1" thickTop="1" thickBot="1" x14ac:dyDescent="0.25">
      <c r="B10" s="35" t="s">
        <v>40</v>
      </c>
      <c r="C10" s="29">
        <v>0</v>
      </c>
      <c r="D10" s="30">
        <v>3839</v>
      </c>
      <c r="E10" s="30">
        <v>294</v>
      </c>
      <c r="F10" s="30">
        <v>312</v>
      </c>
      <c r="G10" s="30">
        <v>583</v>
      </c>
      <c r="H10" s="30">
        <v>38</v>
      </c>
      <c r="I10" s="30">
        <v>147</v>
      </c>
      <c r="J10" s="29">
        <v>0</v>
      </c>
      <c r="K10" s="30">
        <v>2015</v>
      </c>
      <c r="L10" s="30">
        <v>195</v>
      </c>
      <c r="M10" s="30">
        <v>207</v>
      </c>
      <c r="N10" s="30">
        <v>276</v>
      </c>
      <c r="O10" s="30">
        <v>21</v>
      </c>
      <c r="P10" s="30">
        <v>73</v>
      </c>
      <c r="Q10" s="20">
        <f>SUM(C10:P10)</f>
        <v>8000</v>
      </c>
    </row>
    <row r="11" spans="2:30" s="4" customFormat="1" ht="36.75" customHeight="1" thickTop="1" thickBot="1" x14ac:dyDescent="0.25">
      <c r="B11" s="35" t="s">
        <v>10</v>
      </c>
      <c r="C11" s="29">
        <v>0</v>
      </c>
      <c r="D11" s="30">
        <v>1577</v>
      </c>
      <c r="E11" s="30">
        <v>220</v>
      </c>
      <c r="F11" s="30">
        <v>225</v>
      </c>
      <c r="G11" s="30">
        <v>79</v>
      </c>
      <c r="H11" s="30">
        <v>28</v>
      </c>
      <c r="I11" s="30">
        <v>51</v>
      </c>
      <c r="J11" s="29">
        <v>0</v>
      </c>
      <c r="K11" s="30">
        <v>1550</v>
      </c>
      <c r="L11" s="30">
        <v>284</v>
      </c>
      <c r="M11" s="30">
        <v>205</v>
      </c>
      <c r="N11" s="30">
        <v>83</v>
      </c>
      <c r="O11" s="30">
        <v>26</v>
      </c>
      <c r="P11" s="30">
        <v>56</v>
      </c>
      <c r="Q11" s="20">
        <f>SUM(C11:P11)</f>
        <v>4384</v>
      </c>
    </row>
    <row r="12" spans="2:30" s="4" customFormat="1" ht="38.25" customHeight="1" thickTop="1" thickBot="1" x14ac:dyDescent="0.25">
      <c r="B12" s="35" t="s">
        <v>11</v>
      </c>
      <c r="C12" s="30">
        <v>0</v>
      </c>
      <c r="D12" s="30">
        <v>5708</v>
      </c>
      <c r="E12" s="30">
        <v>604</v>
      </c>
      <c r="F12" s="30">
        <v>1009</v>
      </c>
      <c r="G12" s="30">
        <v>310</v>
      </c>
      <c r="H12" s="30">
        <v>71</v>
      </c>
      <c r="I12" s="30">
        <v>237</v>
      </c>
      <c r="J12" s="31">
        <v>0</v>
      </c>
      <c r="K12" s="30">
        <v>1094</v>
      </c>
      <c r="L12" s="30">
        <v>149</v>
      </c>
      <c r="M12" s="30">
        <v>182</v>
      </c>
      <c r="N12" s="30">
        <v>82</v>
      </c>
      <c r="O12" s="30">
        <v>13</v>
      </c>
      <c r="P12" s="30">
        <v>50</v>
      </c>
      <c r="Q12" s="20">
        <f>SUM(C12:P12)</f>
        <v>9509</v>
      </c>
    </row>
    <row r="13" spans="2:30" s="4" customFormat="1" ht="24.95" customHeight="1" thickTop="1" thickBot="1" x14ac:dyDescent="0.25">
      <c r="B13" s="21" t="s">
        <v>9</v>
      </c>
      <c r="C13" s="21">
        <f t="shared" ref="C13:Q13" si="0">SUM(C9:C12)</f>
        <v>0</v>
      </c>
      <c r="D13" s="20">
        <f t="shared" si="0"/>
        <v>12565</v>
      </c>
      <c r="E13" s="20">
        <f t="shared" si="0"/>
        <v>1197</v>
      </c>
      <c r="F13" s="20">
        <f t="shared" si="0"/>
        <v>1650</v>
      </c>
      <c r="G13" s="20">
        <f t="shared" si="0"/>
        <v>1101</v>
      </c>
      <c r="H13" s="20">
        <f t="shared" si="0"/>
        <v>152</v>
      </c>
      <c r="I13" s="20">
        <f t="shared" si="0"/>
        <v>470</v>
      </c>
      <c r="J13" s="21">
        <f t="shared" si="0"/>
        <v>0</v>
      </c>
      <c r="K13" s="20">
        <f t="shared" si="0"/>
        <v>5383</v>
      </c>
      <c r="L13" s="20">
        <f t="shared" si="0"/>
        <v>674</v>
      </c>
      <c r="M13" s="20">
        <f t="shared" si="0"/>
        <v>646</v>
      </c>
      <c r="N13" s="20">
        <f t="shared" si="0"/>
        <v>480</v>
      </c>
      <c r="O13" s="20">
        <f t="shared" si="0"/>
        <v>69</v>
      </c>
      <c r="P13" s="20">
        <f t="shared" si="0"/>
        <v>193</v>
      </c>
      <c r="Q13" s="20">
        <f t="shared" si="0"/>
        <v>24580</v>
      </c>
    </row>
    <row r="14" spans="2:30" s="4" customFormat="1" ht="24.95" customHeight="1" thickTop="1" thickBot="1" x14ac:dyDescent="0.25">
      <c r="B14" s="21" t="s">
        <v>15</v>
      </c>
      <c r="C14" s="22">
        <f t="shared" ref="C14:P14" si="1">C13/$Q$13</f>
        <v>0</v>
      </c>
      <c r="D14" s="22">
        <f t="shared" si="1"/>
        <v>0.51118795768917824</v>
      </c>
      <c r="E14" s="22">
        <f t="shared" si="1"/>
        <v>4.8698128559804717E-2</v>
      </c>
      <c r="F14" s="22">
        <f t="shared" si="1"/>
        <v>6.7127746135069166E-2</v>
      </c>
      <c r="G14" s="22">
        <f t="shared" si="1"/>
        <v>4.4792514239218879E-2</v>
      </c>
      <c r="H14" s="22">
        <f t="shared" si="1"/>
        <v>6.1838893409275836E-3</v>
      </c>
      <c r="I14" s="22">
        <f t="shared" si="1"/>
        <v>1.9121236777868186E-2</v>
      </c>
      <c r="J14" s="22">
        <f t="shared" si="1"/>
        <v>0</v>
      </c>
      <c r="K14" s="22">
        <f t="shared" si="1"/>
        <v>0.21899918633034987</v>
      </c>
      <c r="L14" s="22">
        <f t="shared" si="1"/>
        <v>2.7420667209113101E-2</v>
      </c>
      <c r="M14" s="22">
        <f t="shared" si="1"/>
        <v>2.6281529698942228E-2</v>
      </c>
      <c r="N14" s="22">
        <f t="shared" si="1"/>
        <v>1.9528071602929211E-2</v>
      </c>
      <c r="O14" s="22">
        <f t="shared" si="1"/>
        <v>2.8071602929210741E-3</v>
      </c>
      <c r="P14" s="22">
        <f t="shared" si="1"/>
        <v>7.8519121236777876E-3</v>
      </c>
      <c r="Q14" s="23">
        <f>SUM(C14:P14)</f>
        <v>1.0000000000000002</v>
      </c>
    </row>
    <row r="15" spans="2:30" s="4" customFormat="1" ht="15.75" thickTop="1" x14ac:dyDescent="0.2">
      <c r="B15" s="9"/>
      <c r="C15" s="9"/>
      <c r="D15" s="10"/>
      <c r="E15" s="10"/>
      <c r="F15" s="10"/>
      <c r="G15" s="10"/>
      <c r="H15" s="10"/>
      <c r="I15" s="10"/>
      <c r="J15" s="9"/>
      <c r="K15" s="10"/>
      <c r="L15" s="10"/>
      <c r="M15" s="10"/>
      <c r="N15" s="10"/>
      <c r="O15" s="10"/>
      <c r="P15" s="10"/>
      <c r="Q15" s="11"/>
    </row>
    <row r="16" spans="2:30" ht="17.25" customHeight="1" x14ac:dyDescent="0.3">
      <c r="B16" s="40" t="s">
        <v>31</v>
      </c>
      <c r="C16" s="8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2:30" ht="17.25" customHeight="1" x14ac:dyDescent="0.3">
      <c r="B17" s="8"/>
      <c r="C17" s="8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2:30" ht="17.25" customHeight="1" x14ac:dyDescent="0.3">
      <c r="B18" s="44" t="s">
        <v>25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2:30" ht="17.25" customHeight="1" x14ac:dyDescent="0.3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2:30" ht="17.25" customHeight="1" x14ac:dyDescent="0.3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2:30" ht="17.25" customHeight="1" x14ac:dyDescent="0.3">
      <c r="B21" s="26" t="s">
        <v>20</v>
      </c>
    </row>
    <row r="22" spans="2:30" x14ac:dyDescent="0.3">
      <c r="B22" s="8" t="s">
        <v>22</v>
      </c>
    </row>
    <row r="23" spans="2:30" x14ac:dyDescent="0.3">
      <c r="B23" s="8" t="s">
        <v>30</v>
      </c>
    </row>
    <row r="24" spans="2:30" x14ac:dyDescent="0.3">
      <c r="B24" s="8"/>
      <c r="C24" s="8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2:30" s="8" customFormat="1" x14ac:dyDescent="0.3">
      <c r="B25" s="8" t="s">
        <v>18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30" s="8" customFormat="1" x14ac:dyDescent="0.3">
      <c r="B26" s="18" t="s">
        <v>41</v>
      </c>
      <c r="C26" s="1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2:30" s="8" customFormat="1" x14ac:dyDescent="0.3">
      <c r="B27" s="18" t="s">
        <v>39</v>
      </c>
      <c r="C27" s="1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30" s="8" customFormat="1" x14ac:dyDescent="0.3">
      <c r="B28" s="18" t="s">
        <v>43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30" s="8" customFormat="1" x14ac:dyDescent="0.3">
      <c r="B29" s="18" t="s">
        <v>44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30" x14ac:dyDescent="0.3">
      <c r="B30" s="18" t="s">
        <v>45</v>
      </c>
    </row>
    <row r="31" spans="2:30" s="8" customFormat="1" x14ac:dyDescent="0.3">
      <c r="B31" s="18"/>
      <c r="C31" s="1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2:30" s="8" customFormat="1" x14ac:dyDescent="0.3">
      <c r="B32" s="18"/>
      <c r="C32" s="2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9" x14ac:dyDescent="0.3">
      <c r="B33" s="18"/>
    </row>
    <row r="34" spans="2:19" x14ac:dyDescent="0.3">
      <c r="C34" s="8"/>
      <c r="D34" s="1"/>
      <c r="R34" s="2"/>
      <c r="S34" s="2"/>
    </row>
  </sheetData>
  <mergeCells count="9">
    <mergeCell ref="B2:Q2"/>
    <mergeCell ref="B18:Q19"/>
    <mergeCell ref="B7:B8"/>
    <mergeCell ref="B3:Q3"/>
    <mergeCell ref="B4:Q4"/>
    <mergeCell ref="B5:Q5"/>
    <mergeCell ref="Q7:Q8"/>
    <mergeCell ref="C7:I7"/>
    <mergeCell ref="J7:P7"/>
  </mergeCells>
  <phoneticPr fontId="2" type="noConversion"/>
  <pageMargins left="0.25" right="0.25" top="0.25" bottom="0.25" header="0.5" footer="0.5"/>
  <pageSetup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B2:AF39"/>
  <sheetViews>
    <sheetView topLeftCell="A7" zoomScaleNormal="100" workbookViewId="0">
      <selection activeCell="C13" sqref="C13:P13"/>
    </sheetView>
  </sheetViews>
  <sheetFormatPr defaultRowHeight="15" x14ac:dyDescent="0.3"/>
  <cols>
    <col min="1" max="1" width="9.140625" style="1"/>
    <col min="2" max="2" width="19.85546875" style="1" customWidth="1"/>
    <col min="3" max="3" width="11.7109375" style="1" customWidth="1"/>
    <col min="4" max="4" width="8.85546875" style="1" bestFit="1" customWidth="1"/>
    <col min="5" max="5" width="8.85546875" style="3" bestFit="1" customWidth="1"/>
    <col min="6" max="6" width="11.140625" style="3" customWidth="1"/>
    <col min="7" max="7" width="8.85546875" style="3" bestFit="1" customWidth="1"/>
    <col min="8" max="8" width="10.5703125" style="3" customWidth="1"/>
    <col min="9" max="9" width="8.85546875" style="3" customWidth="1"/>
    <col min="10" max="10" width="10" style="3" bestFit="1" customWidth="1"/>
    <col min="11" max="11" width="8.85546875" style="3" customWidth="1"/>
    <col min="12" max="12" width="8.85546875" style="3" bestFit="1" customWidth="1"/>
    <col min="13" max="13" width="12" style="3" customWidth="1"/>
    <col min="14" max="14" width="8.85546875" style="3" bestFit="1" customWidth="1"/>
    <col min="15" max="15" width="11.28515625" style="3" customWidth="1"/>
    <col min="16" max="16" width="8.85546875" style="3" bestFit="1" customWidth="1"/>
    <col min="17" max="17" width="9" style="3" customWidth="1"/>
    <col min="18" max="18" width="13.140625" style="3" customWidth="1"/>
    <col min="19" max="19" width="12.85546875" style="2" customWidth="1"/>
    <col min="20" max="24" width="11.7109375" style="1" customWidth="1"/>
    <col min="25" max="16384" width="9.140625" style="1"/>
  </cols>
  <sheetData>
    <row r="2" spans="2:19" ht="24.75" customHeight="1" x14ac:dyDescent="0.3">
      <c r="B2" s="43" t="s">
        <v>12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2:19" ht="22.5" customHeight="1" x14ac:dyDescent="0.35">
      <c r="B3" s="47" t="s">
        <v>58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2:19" ht="21" x14ac:dyDescent="0.35">
      <c r="B4" s="48" t="s">
        <v>61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2:19" ht="18" x14ac:dyDescent="0.35">
      <c r="B5" s="56" t="s">
        <v>47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2:19" ht="15.75" thickBot="1" x14ac:dyDescent="0.35">
      <c r="C6" s="3"/>
      <c r="D6" s="3"/>
      <c r="Q6" s="2"/>
      <c r="R6" s="2"/>
    </row>
    <row r="7" spans="2:19" s="5" customFormat="1" ht="23.25" customHeight="1" thickTop="1" thickBot="1" x14ac:dyDescent="0.4">
      <c r="B7" s="57" t="s">
        <v>36</v>
      </c>
      <c r="C7" s="51" t="s">
        <v>0</v>
      </c>
      <c r="D7" s="52"/>
      <c r="E7" s="52"/>
      <c r="F7" s="52"/>
      <c r="G7" s="52"/>
      <c r="H7" s="52"/>
      <c r="I7" s="52"/>
      <c r="J7" s="53" t="s">
        <v>1</v>
      </c>
      <c r="K7" s="54"/>
      <c r="L7" s="54"/>
      <c r="M7" s="54"/>
      <c r="N7" s="54"/>
      <c r="O7" s="54"/>
      <c r="P7" s="55"/>
      <c r="Q7" s="59" t="s">
        <v>19</v>
      </c>
      <c r="R7" s="59" t="s">
        <v>13</v>
      </c>
      <c r="S7" s="59" t="s">
        <v>14</v>
      </c>
    </row>
    <row r="8" spans="2:19" s="5" customFormat="1" ht="105.75" customHeight="1" thickTop="1" thickBot="1" x14ac:dyDescent="0.4">
      <c r="B8" s="58"/>
      <c r="C8" s="39" t="s">
        <v>17</v>
      </c>
      <c r="D8" s="37" t="s">
        <v>26</v>
      </c>
      <c r="E8" s="41" t="s">
        <v>23</v>
      </c>
      <c r="F8" s="37" t="s">
        <v>27</v>
      </c>
      <c r="G8" s="41" t="s">
        <v>24</v>
      </c>
      <c r="H8" s="41" t="s">
        <v>5</v>
      </c>
      <c r="I8" s="41" t="s">
        <v>6</v>
      </c>
      <c r="J8" s="38" t="s">
        <v>17</v>
      </c>
      <c r="K8" s="38" t="s">
        <v>29</v>
      </c>
      <c r="L8" s="38" t="s">
        <v>23</v>
      </c>
      <c r="M8" s="38" t="s">
        <v>28</v>
      </c>
      <c r="N8" s="38" t="s">
        <v>24</v>
      </c>
      <c r="O8" s="38" t="s">
        <v>5</v>
      </c>
      <c r="P8" s="38" t="s">
        <v>6</v>
      </c>
      <c r="Q8" s="60"/>
      <c r="R8" s="60"/>
      <c r="S8" s="60"/>
    </row>
    <row r="9" spans="2:19" s="6" customFormat="1" ht="33.75" customHeight="1" thickTop="1" thickBot="1" x14ac:dyDescent="0.25">
      <c r="B9" s="24">
        <v>44196</v>
      </c>
      <c r="C9" s="20">
        <v>0</v>
      </c>
      <c r="D9" s="20">
        <v>17584</v>
      </c>
      <c r="E9" s="20">
        <v>1467</v>
      </c>
      <c r="F9" s="20">
        <v>1903</v>
      </c>
      <c r="G9" s="20">
        <v>1245</v>
      </c>
      <c r="H9" s="20">
        <v>190</v>
      </c>
      <c r="I9" s="20">
        <v>435</v>
      </c>
      <c r="J9" s="20">
        <v>0</v>
      </c>
      <c r="K9" s="20">
        <v>6809</v>
      </c>
      <c r="L9" s="20">
        <v>1067</v>
      </c>
      <c r="M9" s="20">
        <v>736</v>
      </c>
      <c r="N9" s="20">
        <v>461</v>
      </c>
      <c r="O9" s="20">
        <v>82</v>
      </c>
      <c r="P9" s="20">
        <v>148</v>
      </c>
      <c r="Q9" s="20">
        <f>SUM(C9:P9)</f>
        <v>32127</v>
      </c>
      <c r="R9" s="27">
        <f>SUM(C9,E9,F9,G9,H9,I9,J9,L9,M9,N9,O9,P9)</f>
        <v>7734</v>
      </c>
      <c r="S9" s="27">
        <f>SUM(J9,K9,L9,M9,N9,O9,P9)</f>
        <v>9303</v>
      </c>
    </row>
    <row r="10" spans="2:19" s="6" customFormat="1" ht="41.25" customHeight="1" thickTop="1" thickBot="1" x14ac:dyDescent="0.25">
      <c r="B10" s="7" t="s">
        <v>34</v>
      </c>
      <c r="C10" s="28">
        <f>SUM(C9)/Q9</f>
        <v>0</v>
      </c>
      <c r="D10" s="28">
        <f>SUM(D9)/Q9</f>
        <v>0.54732779282223676</v>
      </c>
      <c r="E10" s="28">
        <f>SUM(E9)/Q9</f>
        <v>4.5662526846577643E-2</v>
      </c>
      <c r="F10" s="28">
        <f>SUM(F9)/Q9</f>
        <v>5.9233666386528466E-2</v>
      </c>
      <c r="G10" s="28">
        <f>SUM(G9)/Q9</f>
        <v>3.8752451209263239E-2</v>
      </c>
      <c r="H10" s="28">
        <f>SUM(H9)/Q9</f>
        <v>5.9140286986024216E-3</v>
      </c>
      <c r="I10" s="28">
        <f>SUM(I9)/Q9</f>
        <v>1.3540013073116071E-2</v>
      </c>
      <c r="J10" s="28">
        <f>SUM(J9)/Q9</f>
        <v>0</v>
      </c>
      <c r="K10" s="28">
        <f>SUM(K9)/Q9</f>
        <v>0.21194011267780993</v>
      </c>
      <c r="L10" s="28">
        <f>SUM(L9)/Q9</f>
        <v>3.3211940112677807E-2</v>
      </c>
      <c r="M10" s="28">
        <f>SUM(M9)/Q9</f>
        <v>2.2909079590375695E-2</v>
      </c>
      <c r="N10" s="28">
        <f>SUM(N9)/Q9</f>
        <v>1.434930121081956E-2</v>
      </c>
      <c r="O10" s="28">
        <f>SUM(O9)/Q9</f>
        <v>2.5523702804494662E-3</v>
      </c>
      <c r="P10" s="28">
        <f>SUM(P9)/Q9</f>
        <v>4.6067170915429388E-3</v>
      </c>
      <c r="Q10" s="28">
        <f>SUM(Q9)/Q9</f>
        <v>1</v>
      </c>
      <c r="R10" s="28">
        <f>SUM(R9)/Q9</f>
        <v>0.24073209449995331</v>
      </c>
      <c r="S10" s="28">
        <f>SUM(S9)/Q9</f>
        <v>0.28956952096367539</v>
      </c>
    </row>
    <row r="11" spans="2:19" s="6" customFormat="1" ht="32.25" customHeight="1" thickTop="1" thickBot="1" x14ac:dyDescent="0.25">
      <c r="B11" s="24">
        <v>44561</v>
      </c>
      <c r="C11" s="20">
        <v>0</v>
      </c>
      <c r="D11" s="20">
        <v>15757</v>
      </c>
      <c r="E11" s="20">
        <v>1352</v>
      </c>
      <c r="F11" s="20">
        <v>1712</v>
      </c>
      <c r="G11" s="20">
        <v>1192</v>
      </c>
      <c r="H11" s="20">
        <v>166</v>
      </c>
      <c r="I11" s="20">
        <v>423</v>
      </c>
      <c r="J11" s="20">
        <v>0</v>
      </c>
      <c r="K11" s="20">
        <v>6298</v>
      </c>
      <c r="L11" s="20">
        <v>932</v>
      </c>
      <c r="M11" s="20">
        <v>699</v>
      </c>
      <c r="N11" s="20">
        <v>474</v>
      </c>
      <c r="O11" s="20">
        <v>81</v>
      </c>
      <c r="P11" s="20">
        <v>153</v>
      </c>
      <c r="Q11" s="20">
        <f>SUM(C11:P11)</f>
        <v>29239</v>
      </c>
      <c r="R11" s="27">
        <f>SUM(C11,E11,F11,G11,H11,I11,J11,L11,M11,N11,O11,P11)</f>
        <v>7184</v>
      </c>
      <c r="S11" s="27">
        <f>SUM(J11,K11,L11,M11,N11,O11,P11)</f>
        <v>8637</v>
      </c>
    </row>
    <row r="12" spans="2:19" s="6" customFormat="1" ht="39" customHeight="1" thickTop="1" thickBot="1" x14ac:dyDescent="0.25">
      <c r="B12" s="7" t="s">
        <v>34</v>
      </c>
      <c r="C12" s="28">
        <f>SUM(C11)/Q11</f>
        <v>0</v>
      </c>
      <c r="D12" s="28">
        <f>SUM(D11)/Q11</f>
        <v>0.53890351927220492</v>
      </c>
      <c r="E12" s="28">
        <f>SUM(E11)/Q11</f>
        <v>4.623961147782072E-2</v>
      </c>
      <c r="F12" s="28">
        <f>SUM(F11)/Q11</f>
        <v>5.8551934060672391E-2</v>
      </c>
      <c r="G12" s="28">
        <f>SUM(G11)/Q11</f>
        <v>4.076746810766442E-2</v>
      </c>
      <c r="H12" s="28">
        <f>SUM(H11)/Q11</f>
        <v>5.6773487465371589E-3</v>
      </c>
      <c r="I12" s="28">
        <f>SUM(I11)/Q11</f>
        <v>1.4466979034850714E-2</v>
      </c>
      <c r="J12" s="28">
        <f>SUM(J11)/Q11</f>
        <v>0</v>
      </c>
      <c r="K12" s="28">
        <f>SUM(K11)/Q11</f>
        <v>0.21539724340777727</v>
      </c>
      <c r="L12" s="28">
        <f>SUM(L11)/Q11</f>
        <v>3.1875235131160438E-2</v>
      </c>
      <c r="M12" s="28">
        <f>SUM(M11)/Q11</f>
        <v>2.3906426348370327E-2</v>
      </c>
      <c r="N12" s="28">
        <f>SUM(N11)/Q11</f>
        <v>1.6211224734088033E-2</v>
      </c>
      <c r="O12" s="28">
        <f>SUM(O11)/Q11</f>
        <v>2.770272581141626E-3</v>
      </c>
      <c r="P12" s="28">
        <f>SUM(P11)/Q11</f>
        <v>5.2327370977119604E-3</v>
      </c>
      <c r="Q12" s="28">
        <f>SUM(Q11)/Q11</f>
        <v>1</v>
      </c>
      <c r="R12" s="28">
        <f>SUM(R11)/Q11</f>
        <v>0.24569923732001778</v>
      </c>
      <c r="S12" s="28">
        <f>SUM(S11)/Q11</f>
        <v>0.29539313930024969</v>
      </c>
    </row>
    <row r="13" spans="2:19" s="5" customFormat="1" ht="33.75" customHeight="1" thickTop="1" thickBot="1" x14ac:dyDescent="0.4">
      <c r="B13" s="42">
        <v>44926</v>
      </c>
      <c r="C13" s="27">
        <v>0</v>
      </c>
      <c r="D13" s="27">
        <v>12565</v>
      </c>
      <c r="E13" s="21">
        <v>1197</v>
      </c>
      <c r="F13" s="21">
        <v>1650</v>
      </c>
      <c r="G13" s="21">
        <v>1101</v>
      </c>
      <c r="H13" s="21">
        <v>152</v>
      </c>
      <c r="I13" s="21">
        <v>470</v>
      </c>
      <c r="J13" s="21">
        <v>0</v>
      </c>
      <c r="K13" s="21">
        <v>5383</v>
      </c>
      <c r="L13" s="21">
        <v>674</v>
      </c>
      <c r="M13" s="21">
        <v>646</v>
      </c>
      <c r="N13" s="21">
        <v>480</v>
      </c>
      <c r="O13" s="21">
        <v>69</v>
      </c>
      <c r="P13" s="21">
        <v>193</v>
      </c>
      <c r="Q13" s="27">
        <f>SUM(C13:P13)</f>
        <v>24580</v>
      </c>
      <c r="R13" s="27">
        <f>SUM(C13,E13,F13,G13,H13,I13,J13,L13,M13,N13,O13,P13)</f>
        <v>6632</v>
      </c>
      <c r="S13" s="27">
        <f>SUM(J13,K13,L13,M13,N13,O13,P13)</f>
        <v>7445</v>
      </c>
    </row>
    <row r="14" spans="2:19" s="5" customFormat="1" ht="39" customHeight="1" thickTop="1" thickBot="1" x14ac:dyDescent="0.4">
      <c r="B14" s="7" t="s">
        <v>34</v>
      </c>
      <c r="C14" s="28">
        <f>SUM(C13)/Q13</f>
        <v>0</v>
      </c>
      <c r="D14" s="28">
        <f>SUM(D13)/Q13</f>
        <v>0.51118795768917824</v>
      </c>
      <c r="E14" s="28">
        <f>SUM(E13)/Q13</f>
        <v>4.8698128559804717E-2</v>
      </c>
      <c r="F14" s="28">
        <f>SUM(F13)/Q13</f>
        <v>6.7127746135069166E-2</v>
      </c>
      <c r="G14" s="28">
        <f>SUM(G13)/Q13</f>
        <v>4.4792514239218879E-2</v>
      </c>
      <c r="H14" s="28">
        <f>SUM(H13)/Q13</f>
        <v>6.1838893409275836E-3</v>
      </c>
      <c r="I14" s="28">
        <f>SUM(I13)/Q13</f>
        <v>1.9121236777868186E-2</v>
      </c>
      <c r="J14" s="28">
        <f>SUM(J13)/Q13</f>
        <v>0</v>
      </c>
      <c r="K14" s="28">
        <f>SUM(K13)/Q13</f>
        <v>0.21899918633034987</v>
      </c>
      <c r="L14" s="28">
        <f>SUM(L13)/Q13</f>
        <v>2.7420667209113101E-2</v>
      </c>
      <c r="M14" s="28">
        <f>SUM(M13)/Q13</f>
        <v>2.6281529698942228E-2</v>
      </c>
      <c r="N14" s="28">
        <f>SUM(N13)/Q13</f>
        <v>1.9528071602929211E-2</v>
      </c>
      <c r="O14" s="28">
        <f>SUM(O13)/Q13</f>
        <v>2.8071602929210741E-3</v>
      </c>
      <c r="P14" s="28">
        <f>SUM(P13)/Q13</f>
        <v>7.8519121236777876E-3</v>
      </c>
      <c r="Q14" s="28">
        <f>SUM(Q13)/Q13</f>
        <v>1</v>
      </c>
      <c r="R14" s="28">
        <f>SUM(R13)/Q13</f>
        <v>0.26981285598047194</v>
      </c>
      <c r="S14" s="28">
        <f>SUM(S13)/Q13</f>
        <v>0.3028885272579333</v>
      </c>
    </row>
    <row r="15" spans="2:19" s="5" customFormat="1" ht="15.75" thickTop="1" x14ac:dyDescent="0.35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7" spans="2:32" s="4" customFormat="1" ht="24.95" customHeight="1" x14ac:dyDescent="0.2">
      <c r="B17" s="17" t="s">
        <v>16</v>
      </c>
      <c r="C17" s="63" t="s">
        <v>21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4"/>
    </row>
    <row r="18" spans="2:32" s="4" customFormat="1" ht="14.25" customHeight="1" thickBot="1" x14ac:dyDescent="0.25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"/>
      <c r="O18" s="10"/>
      <c r="P18" s="10"/>
      <c r="Q18" s="11"/>
    </row>
    <row r="19" spans="2:32" s="4" customFormat="1" ht="24.95" customHeight="1" thickTop="1" thickBot="1" x14ac:dyDescent="0.4">
      <c r="B19" s="9"/>
      <c r="C19" s="10"/>
      <c r="D19" s="10"/>
      <c r="E19" s="61" t="s">
        <v>50</v>
      </c>
      <c r="F19" s="62"/>
      <c r="G19" s="11"/>
      <c r="H19" s="61" t="s">
        <v>51</v>
      </c>
      <c r="I19" s="62"/>
      <c r="K19" s="61" t="s">
        <v>53</v>
      </c>
      <c r="L19" s="62"/>
    </row>
    <row r="20" spans="2:32" s="4" customFormat="1" ht="24.95" customHeight="1" thickTop="1" x14ac:dyDescent="0.35">
      <c r="B20" s="9"/>
      <c r="C20" s="10"/>
      <c r="D20" s="10"/>
      <c r="E20" s="15" t="s">
        <v>3</v>
      </c>
      <c r="F20" s="16" t="s">
        <v>4</v>
      </c>
      <c r="G20" s="11"/>
      <c r="H20" s="15" t="s">
        <v>3</v>
      </c>
      <c r="I20" s="16" t="s">
        <v>4</v>
      </c>
      <c r="K20" s="15" t="s">
        <v>3</v>
      </c>
      <c r="L20" s="16" t="s">
        <v>4</v>
      </c>
    </row>
    <row r="21" spans="2:32" s="4" customFormat="1" ht="24.95" customHeight="1" x14ac:dyDescent="0.2">
      <c r="B21" s="9"/>
      <c r="C21" s="10"/>
      <c r="D21" s="10"/>
      <c r="E21" s="32">
        <v>101</v>
      </c>
      <c r="F21" s="32">
        <v>10</v>
      </c>
      <c r="G21" s="11"/>
      <c r="H21" s="32">
        <v>93</v>
      </c>
      <c r="I21" s="32">
        <v>11</v>
      </c>
      <c r="K21" s="32">
        <v>147</v>
      </c>
      <c r="L21" s="32">
        <v>15</v>
      </c>
    </row>
    <row r="22" spans="2:32" s="4" customFormat="1" ht="24.75" customHeight="1" x14ac:dyDescent="0.2">
      <c r="B22" s="9"/>
      <c r="C22" s="10"/>
      <c r="D22" s="12"/>
      <c r="E22" s="12"/>
      <c r="F22" s="10"/>
      <c r="G22" s="12"/>
      <c r="H22" s="12"/>
      <c r="I22" s="11"/>
      <c r="J22" s="12"/>
      <c r="K22" s="12"/>
    </row>
    <row r="23" spans="2:32" x14ac:dyDescent="0.3">
      <c r="B23" s="40" t="s">
        <v>31</v>
      </c>
      <c r="C23" s="8"/>
      <c r="D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2:32" x14ac:dyDescent="0.3">
      <c r="B24" s="40"/>
      <c r="C24" s="8"/>
      <c r="D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2:32" ht="16.5" customHeight="1" x14ac:dyDescent="0.3">
      <c r="B25" s="44" t="s">
        <v>25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2:32" ht="15" customHeight="1" x14ac:dyDescent="0.3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2:32" ht="16.5" x14ac:dyDescent="0.3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2:32" ht="18.75" x14ac:dyDescent="0.3">
      <c r="B28" s="26" t="s">
        <v>20</v>
      </c>
      <c r="C28" s="3"/>
      <c r="D28" s="3"/>
      <c r="S28" s="3"/>
    </row>
    <row r="29" spans="2:32" x14ac:dyDescent="0.3">
      <c r="B29" s="8" t="s">
        <v>22</v>
      </c>
      <c r="C29" s="3"/>
      <c r="D29" s="3"/>
      <c r="S29" s="3"/>
    </row>
    <row r="30" spans="2:32" x14ac:dyDescent="0.3">
      <c r="B30" s="8" t="s">
        <v>33</v>
      </c>
      <c r="C30" s="3"/>
      <c r="D30" s="3"/>
      <c r="S30" s="3"/>
    </row>
    <row r="31" spans="2:32" x14ac:dyDescent="0.3">
      <c r="B31" s="8"/>
      <c r="C31" s="8"/>
      <c r="D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2:32" s="8" customFormat="1" x14ac:dyDescent="0.3">
      <c r="B32" s="8" t="s">
        <v>18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32" s="8" customFormat="1" x14ac:dyDescent="0.3">
      <c r="B33" s="18" t="s">
        <v>41</v>
      </c>
      <c r="C33" s="1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2:32" s="8" customFormat="1" x14ac:dyDescent="0.3">
      <c r="B34" s="18" t="s">
        <v>37</v>
      </c>
      <c r="C34" s="1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2:32" s="8" customFormat="1" x14ac:dyDescent="0.3">
      <c r="B35" s="18" t="s">
        <v>43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32" s="8" customFormat="1" x14ac:dyDescent="0.3">
      <c r="B36" s="18" t="s">
        <v>44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32" x14ac:dyDescent="0.3">
      <c r="B37" s="18" t="s">
        <v>45</v>
      </c>
      <c r="C37" s="3"/>
      <c r="D37" s="3"/>
      <c r="S37" s="3"/>
    </row>
    <row r="38" spans="2:32" s="8" customFormat="1" x14ac:dyDescent="0.3">
      <c r="B38" s="18" t="s">
        <v>46</v>
      </c>
      <c r="C38" s="1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2:32" x14ac:dyDescent="0.3">
      <c r="C39" s="8" t="s">
        <v>38</v>
      </c>
    </row>
  </sheetData>
  <mergeCells count="15">
    <mergeCell ref="B2:S2"/>
    <mergeCell ref="B3:S3"/>
    <mergeCell ref="B4:S4"/>
    <mergeCell ref="B5:S5"/>
    <mergeCell ref="B25:S26"/>
    <mergeCell ref="B7:B8"/>
    <mergeCell ref="Q7:Q8"/>
    <mergeCell ref="R7:R8"/>
    <mergeCell ref="S7:S8"/>
    <mergeCell ref="C7:I7"/>
    <mergeCell ref="J7:P7"/>
    <mergeCell ref="H19:I19"/>
    <mergeCell ref="E19:F19"/>
    <mergeCell ref="K19:L19"/>
    <mergeCell ref="C17:S17"/>
  </mergeCells>
  <phoneticPr fontId="2" type="noConversion"/>
  <pageMargins left="0.25" right="0.25" top="0.25" bottom="0.25" header="0.5" footer="0.5"/>
  <pageSetup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AF31"/>
  <sheetViews>
    <sheetView topLeftCell="C1" zoomScaleNormal="100" workbookViewId="0">
      <selection activeCell="R13" sqref="R13"/>
    </sheetView>
  </sheetViews>
  <sheetFormatPr defaultRowHeight="25.5" customHeight="1" x14ac:dyDescent="0.3"/>
  <cols>
    <col min="1" max="1" width="6.85546875" style="1" customWidth="1"/>
    <col min="2" max="2" width="28.7109375" style="3" customWidth="1"/>
    <col min="3" max="3" width="10" style="3" customWidth="1"/>
    <col min="4" max="4" width="12.5703125" style="3" bestFit="1" customWidth="1"/>
    <col min="5" max="5" width="10.5703125" style="3" bestFit="1" customWidth="1"/>
    <col min="6" max="6" width="10.85546875" style="3" bestFit="1" customWidth="1"/>
    <col min="7" max="7" width="9.42578125" style="3" bestFit="1" customWidth="1"/>
    <col min="8" max="8" width="10.85546875" style="3" bestFit="1" customWidth="1"/>
    <col min="9" max="9" width="12.85546875" style="3" bestFit="1" customWidth="1"/>
    <col min="10" max="10" width="10.5703125" style="3" customWidth="1"/>
    <col min="11" max="11" width="12.5703125" style="3" bestFit="1" customWidth="1"/>
    <col min="12" max="12" width="11.42578125" style="3" bestFit="1" customWidth="1"/>
    <col min="13" max="13" width="10.85546875" style="3" bestFit="1" customWidth="1"/>
    <col min="14" max="14" width="9.85546875" style="3" bestFit="1" customWidth="1"/>
    <col min="15" max="15" width="10.85546875" style="3" bestFit="1" customWidth="1"/>
    <col min="16" max="16" width="9.42578125" style="3" bestFit="1" customWidth="1"/>
    <col min="17" max="17" width="19.5703125" style="1" bestFit="1" customWidth="1"/>
    <col min="18" max="23" width="11.7109375" style="1" customWidth="1"/>
    <col min="24" max="16384" width="9.140625" style="1"/>
  </cols>
  <sheetData>
    <row r="1" spans="1:32" ht="11.25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2" ht="30.75" customHeight="1" x14ac:dyDescent="0.3">
      <c r="B2" s="43" t="s">
        <v>12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32" ht="26.25" customHeight="1" x14ac:dyDescent="0.35">
      <c r="B3" s="47" t="s">
        <v>59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32" ht="21" x14ac:dyDescent="0.35">
      <c r="B4" s="48" t="s">
        <v>42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32" ht="18" x14ac:dyDescent="0.35">
      <c r="B5" s="47" t="s">
        <v>54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32" ht="12.75" customHeight="1" thickBot="1" x14ac:dyDescent="0.35">
      <c r="B6" s="1"/>
      <c r="Q6" s="3"/>
    </row>
    <row r="7" spans="1:32" ht="19.5" customHeight="1" thickTop="1" thickBot="1" x14ac:dyDescent="0.4">
      <c r="A7" s="4"/>
      <c r="B7" s="45" t="s">
        <v>8</v>
      </c>
      <c r="C7" s="51" t="s">
        <v>0</v>
      </c>
      <c r="D7" s="52"/>
      <c r="E7" s="52"/>
      <c r="F7" s="52"/>
      <c r="G7" s="52"/>
      <c r="H7" s="52"/>
      <c r="I7" s="52"/>
      <c r="J7" s="53" t="s">
        <v>1</v>
      </c>
      <c r="K7" s="54"/>
      <c r="L7" s="54"/>
      <c r="M7" s="54"/>
      <c r="N7" s="54"/>
      <c r="O7" s="54"/>
      <c r="P7" s="55"/>
      <c r="Q7" s="49" t="s">
        <v>7</v>
      </c>
      <c r="R7" s="4"/>
      <c r="S7" s="4"/>
      <c r="T7" s="4"/>
    </row>
    <row r="8" spans="1:32" ht="96.75" customHeight="1" thickTop="1" thickBot="1" x14ac:dyDescent="0.4">
      <c r="B8" s="46"/>
      <c r="C8" s="39" t="s">
        <v>17</v>
      </c>
      <c r="D8" s="37" t="s">
        <v>26</v>
      </c>
      <c r="E8" s="41" t="s">
        <v>23</v>
      </c>
      <c r="F8" s="37" t="s">
        <v>27</v>
      </c>
      <c r="G8" s="41" t="s">
        <v>24</v>
      </c>
      <c r="H8" s="41" t="s">
        <v>5</v>
      </c>
      <c r="I8" s="41" t="s">
        <v>6</v>
      </c>
      <c r="J8" s="38" t="s">
        <v>17</v>
      </c>
      <c r="K8" s="38" t="s">
        <v>32</v>
      </c>
      <c r="L8" s="38" t="s">
        <v>23</v>
      </c>
      <c r="M8" s="38" t="s">
        <v>28</v>
      </c>
      <c r="N8" s="38" t="s">
        <v>24</v>
      </c>
      <c r="O8" s="38" t="s">
        <v>5</v>
      </c>
      <c r="P8" s="38" t="s">
        <v>6</v>
      </c>
      <c r="Q8" s="50"/>
    </row>
    <row r="9" spans="1:32" ht="36.75" customHeight="1" thickTop="1" thickBot="1" x14ac:dyDescent="0.35">
      <c r="A9" s="4"/>
      <c r="B9" s="35" t="s">
        <v>2</v>
      </c>
      <c r="C9" s="29">
        <v>0</v>
      </c>
      <c r="D9" s="30">
        <v>1441</v>
      </c>
      <c r="E9" s="30">
        <v>79</v>
      </c>
      <c r="F9" s="30">
        <v>104</v>
      </c>
      <c r="G9" s="30">
        <v>129</v>
      </c>
      <c r="H9" s="30">
        <v>15</v>
      </c>
      <c r="I9" s="30">
        <v>35</v>
      </c>
      <c r="J9" s="29">
        <v>0</v>
      </c>
      <c r="K9" s="30">
        <v>724</v>
      </c>
      <c r="L9" s="30">
        <v>46</v>
      </c>
      <c r="M9" s="30">
        <v>52</v>
      </c>
      <c r="N9" s="30">
        <v>39</v>
      </c>
      <c r="O9" s="30">
        <v>9</v>
      </c>
      <c r="P9" s="30">
        <v>14</v>
      </c>
      <c r="Q9" s="20">
        <f>SUM(C9:P9)</f>
        <v>2687</v>
      </c>
      <c r="R9" s="4"/>
      <c r="S9" s="4"/>
      <c r="T9" s="4"/>
    </row>
    <row r="10" spans="1:32" s="4" customFormat="1" ht="39.75" customHeight="1" thickTop="1" thickBot="1" x14ac:dyDescent="0.25">
      <c r="B10" s="35" t="s">
        <v>40</v>
      </c>
      <c r="C10" s="30">
        <v>0</v>
      </c>
      <c r="D10" s="30">
        <v>3839</v>
      </c>
      <c r="E10" s="30">
        <v>294</v>
      </c>
      <c r="F10" s="30">
        <v>312</v>
      </c>
      <c r="G10" s="30">
        <v>583</v>
      </c>
      <c r="H10" s="30">
        <v>38</v>
      </c>
      <c r="I10" s="30">
        <v>147</v>
      </c>
      <c r="J10" s="30">
        <v>0</v>
      </c>
      <c r="K10" s="30">
        <v>2015</v>
      </c>
      <c r="L10" s="30">
        <v>195</v>
      </c>
      <c r="M10" s="30">
        <v>207</v>
      </c>
      <c r="N10" s="30">
        <v>276</v>
      </c>
      <c r="O10" s="30">
        <v>21</v>
      </c>
      <c r="P10" s="30">
        <v>73</v>
      </c>
      <c r="Q10" s="20">
        <f>SUM(C10:P10)</f>
        <v>8000</v>
      </c>
    </row>
    <row r="11" spans="1:32" s="4" customFormat="1" ht="38.25" customHeight="1" thickTop="1" thickBot="1" x14ac:dyDescent="0.25">
      <c r="B11" s="35" t="s">
        <v>10</v>
      </c>
      <c r="C11" s="29">
        <v>0</v>
      </c>
      <c r="D11" s="30">
        <v>1577</v>
      </c>
      <c r="E11" s="30">
        <v>220</v>
      </c>
      <c r="F11" s="30">
        <v>225</v>
      </c>
      <c r="G11" s="30">
        <v>79</v>
      </c>
      <c r="H11" s="30">
        <v>28</v>
      </c>
      <c r="I11" s="30">
        <v>51</v>
      </c>
      <c r="J11" s="29">
        <v>0</v>
      </c>
      <c r="K11" s="30">
        <v>1550</v>
      </c>
      <c r="L11" s="30">
        <v>284</v>
      </c>
      <c r="M11" s="30">
        <v>205</v>
      </c>
      <c r="N11" s="30">
        <v>83</v>
      </c>
      <c r="O11" s="30">
        <v>26</v>
      </c>
      <c r="P11" s="30">
        <v>56</v>
      </c>
      <c r="Q11" s="20">
        <f>SUM(C11:P11)</f>
        <v>4384</v>
      </c>
    </row>
    <row r="12" spans="1:32" s="4" customFormat="1" ht="38.25" customHeight="1" thickTop="1" thickBot="1" x14ac:dyDescent="0.25">
      <c r="B12" s="35" t="s">
        <v>11</v>
      </c>
      <c r="C12" s="30">
        <v>0</v>
      </c>
      <c r="D12" s="30">
        <v>5708</v>
      </c>
      <c r="E12" s="30">
        <v>604</v>
      </c>
      <c r="F12" s="30">
        <v>1009</v>
      </c>
      <c r="G12" s="30">
        <v>310</v>
      </c>
      <c r="H12" s="30">
        <v>71</v>
      </c>
      <c r="I12" s="30">
        <v>237</v>
      </c>
      <c r="J12" s="31">
        <v>0</v>
      </c>
      <c r="K12" s="30">
        <v>1094</v>
      </c>
      <c r="L12" s="30">
        <v>149</v>
      </c>
      <c r="M12" s="30">
        <v>182</v>
      </c>
      <c r="N12" s="30">
        <v>82</v>
      </c>
      <c r="O12" s="30">
        <v>13</v>
      </c>
      <c r="P12" s="30">
        <v>50</v>
      </c>
      <c r="Q12" s="20">
        <f>SUM(C12:P12)</f>
        <v>9509</v>
      </c>
    </row>
    <row r="13" spans="1:32" s="4" customFormat="1" ht="25.5" customHeight="1" thickTop="1" thickBot="1" x14ac:dyDescent="0.25">
      <c r="B13" s="21" t="s">
        <v>9</v>
      </c>
      <c r="C13" s="21">
        <f t="shared" ref="C13:Q13" si="0">SUM(C9:C12)</f>
        <v>0</v>
      </c>
      <c r="D13" s="20">
        <f t="shared" si="0"/>
        <v>12565</v>
      </c>
      <c r="E13" s="20">
        <f t="shared" si="0"/>
        <v>1197</v>
      </c>
      <c r="F13" s="20">
        <f t="shared" si="0"/>
        <v>1650</v>
      </c>
      <c r="G13" s="20">
        <f t="shared" si="0"/>
        <v>1101</v>
      </c>
      <c r="H13" s="20">
        <f t="shared" si="0"/>
        <v>152</v>
      </c>
      <c r="I13" s="20">
        <f t="shared" si="0"/>
        <v>470</v>
      </c>
      <c r="J13" s="21">
        <f t="shared" si="0"/>
        <v>0</v>
      </c>
      <c r="K13" s="20">
        <f t="shared" si="0"/>
        <v>5383</v>
      </c>
      <c r="L13" s="20">
        <f t="shared" si="0"/>
        <v>674</v>
      </c>
      <c r="M13" s="20">
        <f t="shared" si="0"/>
        <v>646</v>
      </c>
      <c r="N13" s="20">
        <f t="shared" si="0"/>
        <v>480</v>
      </c>
      <c r="O13" s="20">
        <f t="shared" si="0"/>
        <v>69</v>
      </c>
      <c r="P13" s="20">
        <f t="shared" si="0"/>
        <v>193</v>
      </c>
      <c r="Q13" s="20">
        <f t="shared" si="0"/>
        <v>24580</v>
      </c>
    </row>
    <row r="14" spans="1:32" s="4" customFormat="1" ht="25.5" customHeight="1" thickTop="1" thickBot="1" x14ac:dyDescent="0.25">
      <c r="B14" s="21" t="s">
        <v>15</v>
      </c>
      <c r="C14" s="22">
        <f t="shared" ref="C14:P14" si="1">C13/$Q$13</f>
        <v>0</v>
      </c>
      <c r="D14" s="22">
        <f t="shared" si="1"/>
        <v>0.51118795768917824</v>
      </c>
      <c r="E14" s="22">
        <f t="shared" si="1"/>
        <v>4.8698128559804717E-2</v>
      </c>
      <c r="F14" s="22">
        <f t="shared" si="1"/>
        <v>6.7127746135069166E-2</v>
      </c>
      <c r="G14" s="22">
        <f t="shared" si="1"/>
        <v>4.4792514239218879E-2</v>
      </c>
      <c r="H14" s="22">
        <f t="shared" si="1"/>
        <v>6.1838893409275836E-3</v>
      </c>
      <c r="I14" s="22">
        <f t="shared" si="1"/>
        <v>1.9121236777868186E-2</v>
      </c>
      <c r="J14" s="22">
        <f t="shared" si="1"/>
        <v>0</v>
      </c>
      <c r="K14" s="22">
        <f t="shared" si="1"/>
        <v>0.21899918633034987</v>
      </c>
      <c r="L14" s="22">
        <f t="shared" si="1"/>
        <v>2.7420667209113101E-2</v>
      </c>
      <c r="M14" s="22">
        <f t="shared" si="1"/>
        <v>2.6281529698942228E-2</v>
      </c>
      <c r="N14" s="22">
        <f t="shared" si="1"/>
        <v>1.9528071602929211E-2</v>
      </c>
      <c r="O14" s="22">
        <f t="shared" si="1"/>
        <v>2.8071602929210741E-3</v>
      </c>
      <c r="P14" s="22">
        <f t="shared" si="1"/>
        <v>7.8519121236777876E-3</v>
      </c>
      <c r="Q14" s="23">
        <f>SUM(C14:P14)</f>
        <v>1.0000000000000002</v>
      </c>
    </row>
    <row r="15" spans="1:32" s="4" customFormat="1" ht="15.75" thickTop="1" x14ac:dyDescent="0.2">
      <c r="B15" s="9"/>
      <c r="C15" s="9"/>
      <c r="D15" s="10"/>
      <c r="E15" s="10"/>
      <c r="F15" s="10"/>
      <c r="G15" s="10"/>
      <c r="H15" s="10"/>
      <c r="I15" s="10"/>
      <c r="J15" s="9"/>
      <c r="K15" s="10"/>
      <c r="L15" s="10"/>
      <c r="M15" s="10"/>
      <c r="N15" s="10"/>
      <c r="O15" s="10"/>
      <c r="P15" s="10"/>
      <c r="Q15" s="11"/>
    </row>
    <row r="16" spans="1:32" ht="17.25" customHeight="1" x14ac:dyDescent="0.3">
      <c r="B16" s="40" t="s">
        <v>31</v>
      </c>
      <c r="C16" s="8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2:32" ht="17.25" customHeight="1" x14ac:dyDescent="0.3">
      <c r="B17" s="8"/>
      <c r="C17" s="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2:32" ht="17.25" customHeight="1" x14ac:dyDescent="0.3">
      <c r="B18" s="44" t="s">
        <v>25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2:32" ht="17.25" customHeight="1" x14ac:dyDescent="0.3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2:32" ht="17.25" customHeight="1" x14ac:dyDescent="0.3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2:32" ht="17.25" customHeight="1" x14ac:dyDescent="0.3">
      <c r="B21" s="26" t="s">
        <v>20</v>
      </c>
      <c r="Q21" s="3"/>
      <c r="R21" s="3"/>
      <c r="S21" s="3"/>
    </row>
    <row r="22" spans="2:32" ht="15" x14ac:dyDescent="0.3">
      <c r="B22" s="8" t="s">
        <v>22</v>
      </c>
      <c r="Q22" s="3"/>
      <c r="R22" s="3"/>
      <c r="S22" s="3"/>
    </row>
    <row r="23" spans="2:32" ht="15" x14ac:dyDescent="0.3">
      <c r="B23" s="8" t="s">
        <v>30</v>
      </c>
      <c r="Q23" s="3"/>
      <c r="R23" s="3"/>
      <c r="S23" s="3"/>
    </row>
    <row r="24" spans="2:32" ht="15" x14ac:dyDescent="0.3">
      <c r="B24" s="8"/>
      <c r="C24" s="8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2:32" s="8" customFormat="1" ht="15" x14ac:dyDescent="0.3">
      <c r="B25" s="8" t="s">
        <v>18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2:32" s="8" customFormat="1" ht="15" x14ac:dyDescent="0.3">
      <c r="B26" s="18" t="s">
        <v>41</v>
      </c>
      <c r="C26" s="1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2:32" s="8" customFormat="1" ht="15" x14ac:dyDescent="0.3">
      <c r="B27" s="18" t="s">
        <v>39</v>
      </c>
      <c r="C27" s="1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32" s="8" customFormat="1" ht="15" x14ac:dyDescent="0.3">
      <c r="B28" s="18" t="s">
        <v>43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2:32" s="8" customFormat="1" ht="15" x14ac:dyDescent="0.3">
      <c r="B29" s="18" t="s">
        <v>44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2:32" ht="15" x14ac:dyDescent="0.3">
      <c r="B30" s="18" t="s">
        <v>45</v>
      </c>
      <c r="Q30" s="3"/>
      <c r="R30" s="3"/>
      <c r="S30" s="3"/>
    </row>
    <row r="31" spans="2:32" s="8" customFormat="1" ht="15" x14ac:dyDescent="0.3">
      <c r="B31" s="18"/>
      <c r="C31" s="1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</sheetData>
  <mergeCells count="9">
    <mergeCell ref="B2:Q2"/>
    <mergeCell ref="B18:R19"/>
    <mergeCell ref="B3:Q3"/>
    <mergeCell ref="B4:Q4"/>
    <mergeCell ref="B5:Q5"/>
    <mergeCell ref="B7:B8"/>
    <mergeCell ref="C7:I7"/>
    <mergeCell ref="J7:P7"/>
    <mergeCell ref="Q7:Q8"/>
  </mergeCells>
  <phoneticPr fontId="2" type="noConversion"/>
  <pageMargins left="0.25" right="0.25" top="0.25" bottom="0.25" header="0.5" footer="0.5"/>
  <pageSetup scale="6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AF59"/>
  <sheetViews>
    <sheetView topLeftCell="A7" zoomScaleNormal="100" workbookViewId="0">
      <selection activeCell="C13" sqref="C13:O13"/>
    </sheetView>
  </sheetViews>
  <sheetFormatPr defaultRowHeight="15" x14ac:dyDescent="0.3"/>
  <cols>
    <col min="1" max="1" width="5.5703125" style="1" customWidth="1"/>
    <col min="2" max="2" width="17.5703125" style="3" customWidth="1"/>
    <col min="3" max="3" width="10" style="3" bestFit="1" customWidth="1"/>
    <col min="4" max="4" width="12.5703125" style="3" bestFit="1" customWidth="1"/>
    <col min="5" max="5" width="11.42578125" style="3" bestFit="1" customWidth="1"/>
    <col min="6" max="6" width="10.85546875" style="3" bestFit="1" customWidth="1"/>
    <col min="7" max="7" width="9.85546875" style="3" bestFit="1" customWidth="1"/>
    <col min="8" max="8" width="10.85546875" style="3" bestFit="1" customWidth="1"/>
    <col min="9" max="9" width="9.42578125" style="3" bestFit="1" customWidth="1"/>
    <col min="10" max="10" width="10" style="3" bestFit="1" customWidth="1"/>
    <col min="11" max="11" width="12.28515625" style="3" customWidth="1"/>
    <col min="12" max="12" width="11.42578125" style="3" bestFit="1" customWidth="1"/>
    <col min="13" max="13" width="10.85546875" style="3" bestFit="1" customWidth="1"/>
    <col min="14" max="14" width="9.85546875" style="3" bestFit="1" customWidth="1"/>
    <col min="15" max="15" width="10.85546875" style="3" bestFit="1" customWidth="1"/>
    <col min="16" max="16" width="9.42578125" style="2" bestFit="1" customWidth="1"/>
    <col min="17" max="18" width="12.7109375" style="2" customWidth="1"/>
    <col min="19" max="19" width="12" style="1" customWidth="1"/>
    <col min="20" max="20" width="9.42578125" style="1" customWidth="1"/>
    <col min="21" max="23" width="11.7109375" style="1" customWidth="1"/>
    <col min="24" max="16384" width="9.140625" style="1"/>
  </cols>
  <sheetData>
    <row r="1" spans="1:22" x14ac:dyDescent="0.3">
      <c r="B1" s="1"/>
      <c r="C1" s="1"/>
      <c r="D1" s="1"/>
      <c r="P1" s="3"/>
      <c r="Q1" s="3"/>
      <c r="R1" s="3"/>
      <c r="S1" s="2"/>
    </row>
    <row r="2" spans="1:22" ht="30" customHeight="1" x14ac:dyDescent="0.3">
      <c r="B2" s="43" t="s">
        <v>12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2" ht="24" customHeight="1" x14ac:dyDescent="0.35">
      <c r="B3" s="47" t="s">
        <v>59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2" ht="21" x14ac:dyDescent="0.35">
      <c r="B4" s="48" t="s">
        <v>42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22" ht="24.75" customHeight="1" x14ac:dyDescent="0.35">
      <c r="B5" s="56" t="s">
        <v>48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22" ht="15.75" thickBot="1" x14ac:dyDescent="0.35">
      <c r="B6" s="1"/>
      <c r="P6" s="3"/>
      <c r="S6" s="2"/>
    </row>
    <row r="7" spans="1:22" s="5" customFormat="1" ht="19.5" thickTop="1" thickBot="1" x14ac:dyDescent="0.4">
      <c r="B7" s="57" t="s">
        <v>36</v>
      </c>
      <c r="C7" s="51" t="s">
        <v>0</v>
      </c>
      <c r="D7" s="52"/>
      <c r="E7" s="52"/>
      <c r="F7" s="52"/>
      <c r="G7" s="52"/>
      <c r="H7" s="52"/>
      <c r="I7" s="52"/>
      <c r="J7" s="53" t="s">
        <v>1</v>
      </c>
      <c r="K7" s="54"/>
      <c r="L7" s="54"/>
      <c r="M7" s="54"/>
      <c r="N7" s="54"/>
      <c r="O7" s="54"/>
      <c r="P7" s="55"/>
      <c r="Q7" s="65" t="s">
        <v>19</v>
      </c>
      <c r="R7" s="65" t="s">
        <v>13</v>
      </c>
      <c r="S7" s="65" t="s">
        <v>14</v>
      </c>
    </row>
    <row r="8" spans="1:22" s="5" customFormat="1" ht="84.75" thickTop="1" thickBot="1" x14ac:dyDescent="0.4">
      <c r="B8" s="58"/>
      <c r="C8" s="39" t="s">
        <v>17</v>
      </c>
      <c r="D8" s="37" t="s">
        <v>26</v>
      </c>
      <c r="E8" s="41" t="s">
        <v>23</v>
      </c>
      <c r="F8" s="37" t="s">
        <v>27</v>
      </c>
      <c r="G8" s="41" t="s">
        <v>24</v>
      </c>
      <c r="H8" s="41" t="s">
        <v>5</v>
      </c>
      <c r="I8" s="41" t="s">
        <v>6</v>
      </c>
      <c r="J8" s="38" t="s">
        <v>17</v>
      </c>
      <c r="K8" s="38" t="s">
        <v>29</v>
      </c>
      <c r="L8" s="38" t="s">
        <v>23</v>
      </c>
      <c r="M8" s="38" t="s">
        <v>28</v>
      </c>
      <c r="N8" s="38" t="s">
        <v>24</v>
      </c>
      <c r="O8" s="38" t="s">
        <v>5</v>
      </c>
      <c r="P8" s="38" t="s">
        <v>6</v>
      </c>
      <c r="Q8" s="66"/>
      <c r="R8" s="66"/>
      <c r="S8" s="66"/>
    </row>
    <row r="9" spans="1:22" s="5" customFormat="1" ht="33.75" customHeight="1" thickTop="1" thickBot="1" x14ac:dyDescent="0.4">
      <c r="A9" s="6"/>
      <c r="B9" s="24">
        <v>44196</v>
      </c>
      <c r="C9" s="20">
        <v>0</v>
      </c>
      <c r="D9" s="20">
        <v>17584</v>
      </c>
      <c r="E9" s="20">
        <v>1467</v>
      </c>
      <c r="F9" s="20">
        <v>1903</v>
      </c>
      <c r="G9" s="20">
        <v>1245</v>
      </c>
      <c r="H9" s="20">
        <v>190</v>
      </c>
      <c r="I9" s="20">
        <v>435</v>
      </c>
      <c r="J9" s="20">
        <v>0</v>
      </c>
      <c r="K9" s="20">
        <v>6809</v>
      </c>
      <c r="L9" s="20">
        <v>1067</v>
      </c>
      <c r="M9" s="20">
        <v>736</v>
      </c>
      <c r="N9" s="20">
        <v>461</v>
      </c>
      <c r="O9" s="20">
        <v>82</v>
      </c>
      <c r="P9" s="20">
        <v>148</v>
      </c>
      <c r="Q9" s="20">
        <f>SUM(C9:P9)</f>
        <v>32127</v>
      </c>
      <c r="R9" s="27">
        <f>SUM(C9,E9,F9,G9,H9,I9,J9,L9,M9,N9,O9,P9)</f>
        <v>7734</v>
      </c>
      <c r="S9" s="27">
        <f>SUM(J9,K9,L9,M9,N9,O9,P9)</f>
        <v>9303</v>
      </c>
      <c r="T9" s="6"/>
      <c r="U9" s="6"/>
      <c r="V9" s="6"/>
    </row>
    <row r="10" spans="1:22" s="6" customFormat="1" ht="42" customHeight="1" thickTop="1" thickBot="1" x14ac:dyDescent="0.25">
      <c r="B10" s="7" t="s">
        <v>34</v>
      </c>
      <c r="C10" s="28">
        <f>SUM(C9)/Q9</f>
        <v>0</v>
      </c>
      <c r="D10" s="28">
        <f>SUM(D9)/Q9</f>
        <v>0.54732779282223676</v>
      </c>
      <c r="E10" s="28">
        <f>SUM(E9)/Q9</f>
        <v>4.5662526846577643E-2</v>
      </c>
      <c r="F10" s="28">
        <f>SUM(F9)/Q9</f>
        <v>5.9233666386528466E-2</v>
      </c>
      <c r="G10" s="28">
        <f>SUM(G9)/Q9</f>
        <v>3.8752451209263239E-2</v>
      </c>
      <c r="H10" s="28">
        <f>SUM(H9)/Q9</f>
        <v>5.9140286986024216E-3</v>
      </c>
      <c r="I10" s="28">
        <f>SUM(I9)/Q9</f>
        <v>1.3540013073116071E-2</v>
      </c>
      <c r="J10" s="28">
        <f>SUM(J9)/Q9</f>
        <v>0</v>
      </c>
      <c r="K10" s="28">
        <f>SUM(K9)/Q9</f>
        <v>0.21194011267780993</v>
      </c>
      <c r="L10" s="28">
        <f>SUM(L9)/Q9</f>
        <v>3.3211940112677807E-2</v>
      </c>
      <c r="M10" s="28">
        <f>SUM(M9)/Q9</f>
        <v>2.2909079590375695E-2</v>
      </c>
      <c r="N10" s="28">
        <f>SUM(N9)/Q9</f>
        <v>1.434930121081956E-2</v>
      </c>
      <c r="O10" s="28">
        <f>SUM(O9)/Q9</f>
        <v>2.5523702804494662E-3</v>
      </c>
      <c r="P10" s="28">
        <f>SUM(P9)/Q9</f>
        <v>4.6067170915429388E-3</v>
      </c>
      <c r="Q10" s="28">
        <f>SUM(Q9)/Q9</f>
        <v>1</v>
      </c>
      <c r="R10" s="28">
        <f>SUM(R9)/Q9</f>
        <v>0.24073209449995331</v>
      </c>
      <c r="S10" s="28">
        <f>SUM(S9)/Q9</f>
        <v>0.28956952096367539</v>
      </c>
    </row>
    <row r="11" spans="1:22" s="6" customFormat="1" ht="34.5" customHeight="1" thickTop="1" thickBot="1" x14ac:dyDescent="0.25">
      <c r="B11" s="24">
        <v>44561</v>
      </c>
      <c r="C11" s="20">
        <v>0</v>
      </c>
      <c r="D11" s="20">
        <v>15757</v>
      </c>
      <c r="E11" s="20">
        <v>1352</v>
      </c>
      <c r="F11" s="20">
        <v>1712</v>
      </c>
      <c r="G11" s="20">
        <v>1192</v>
      </c>
      <c r="H11" s="20">
        <v>166</v>
      </c>
      <c r="I11" s="20">
        <v>423</v>
      </c>
      <c r="J11" s="20">
        <v>0</v>
      </c>
      <c r="K11" s="20">
        <v>6298</v>
      </c>
      <c r="L11" s="20">
        <v>932</v>
      </c>
      <c r="M11" s="20">
        <v>699</v>
      </c>
      <c r="N11" s="20">
        <v>474</v>
      </c>
      <c r="O11" s="20">
        <v>81</v>
      </c>
      <c r="P11" s="20">
        <v>153</v>
      </c>
      <c r="Q11" s="20">
        <f>SUM(C11:P11)</f>
        <v>29239</v>
      </c>
      <c r="R11" s="27">
        <f>SUM(C11,E11,F11,G11,H11,I11,J11,L11,M11,N11,O11,P11)</f>
        <v>7184</v>
      </c>
      <c r="S11" s="27">
        <f>SUM(J11,K11,L11,M11,N11,O11,P11)</f>
        <v>8637</v>
      </c>
    </row>
    <row r="12" spans="1:22" s="6" customFormat="1" ht="40.5" customHeight="1" thickTop="1" thickBot="1" x14ac:dyDescent="0.25">
      <c r="B12" s="7" t="s">
        <v>34</v>
      </c>
      <c r="C12" s="28">
        <f>SUM(C11)/Q11</f>
        <v>0</v>
      </c>
      <c r="D12" s="28">
        <f>SUM(D11)/Q11</f>
        <v>0.53890351927220492</v>
      </c>
      <c r="E12" s="28">
        <f>SUM(E11)/Q11</f>
        <v>4.623961147782072E-2</v>
      </c>
      <c r="F12" s="28">
        <f>SUM(F11)/Q11</f>
        <v>5.8551934060672391E-2</v>
      </c>
      <c r="G12" s="28">
        <f>SUM(G11)/Q11</f>
        <v>4.076746810766442E-2</v>
      </c>
      <c r="H12" s="28">
        <f>SUM(H11)/Q11</f>
        <v>5.6773487465371589E-3</v>
      </c>
      <c r="I12" s="28">
        <f>SUM(I11)/Q11</f>
        <v>1.4466979034850714E-2</v>
      </c>
      <c r="J12" s="28">
        <f>SUM(J11)/Q11</f>
        <v>0</v>
      </c>
      <c r="K12" s="28">
        <f>SUM(K11)/Q11</f>
        <v>0.21539724340777727</v>
      </c>
      <c r="L12" s="28">
        <f>SUM(L11)/Q11</f>
        <v>3.1875235131160438E-2</v>
      </c>
      <c r="M12" s="28">
        <f>SUM(M11)/Q11</f>
        <v>2.3906426348370327E-2</v>
      </c>
      <c r="N12" s="28">
        <f>SUM(N11)/Q11</f>
        <v>1.6211224734088033E-2</v>
      </c>
      <c r="O12" s="28">
        <f>SUM(O11)/Q11</f>
        <v>2.770272581141626E-3</v>
      </c>
      <c r="P12" s="28">
        <f>SUM(P11)/Q11</f>
        <v>5.2327370977119604E-3</v>
      </c>
      <c r="Q12" s="28">
        <f>SUM(Q11)/Q11</f>
        <v>1</v>
      </c>
      <c r="R12" s="28">
        <f>SUM(R11)/Q11</f>
        <v>0.24569923732001778</v>
      </c>
      <c r="S12" s="28">
        <f>SUM(S11)/Q11</f>
        <v>0.29539313930024969</v>
      </c>
    </row>
    <row r="13" spans="1:22" s="6" customFormat="1" ht="32.25" customHeight="1" thickTop="1" thickBot="1" x14ac:dyDescent="0.4">
      <c r="A13" s="5"/>
      <c r="B13" s="42">
        <v>44926</v>
      </c>
      <c r="C13" s="27">
        <v>12565</v>
      </c>
      <c r="D13" s="27">
        <v>1197</v>
      </c>
      <c r="E13" s="21">
        <v>1650</v>
      </c>
      <c r="F13" s="21">
        <v>1101</v>
      </c>
      <c r="G13" s="21">
        <v>152</v>
      </c>
      <c r="H13" s="21">
        <v>470</v>
      </c>
      <c r="I13" s="21">
        <v>0</v>
      </c>
      <c r="J13" s="21">
        <v>5383</v>
      </c>
      <c r="K13" s="21">
        <v>674</v>
      </c>
      <c r="L13" s="21">
        <v>646</v>
      </c>
      <c r="M13" s="21">
        <v>480</v>
      </c>
      <c r="N13" s="21">
        <v>69</v>
      </c>
      <c r="O13" s="21">
        <v>193</v>
      </c>
      <c r="P13" s="21"/>
      <c r="Q13" s="27">
        <f>SUM(C13:P13)</f>
        <v>24580</v>
      </c>
      <c r="R13" s="27">
        <f>SUM(C13,E13,F13,G13,H13,I13,J13,L13,M13,N13,O13,P13)</f>
        <v>22709</v>
      </c>
      <c r="S13" s="27">
        <f>SUM(J13,K13,L13,M13,N13,O13,P13)</f>
        <v>7445</v>
      </c>
      <c r="T13" s="5"/>
      <c r="U13" s="5"/>
      <c r="V13" s="5"/>
    </row>
    <row r="14" spans="1:22" s="5" customFormat="1" ht="48" customHeight="1" thickTop="1" thickBot="1" x14ac:dyDescent="0.4">
      <c r="B14" s="7" t="s">
        <v>35</v>
      </c>
      <c r="C14" s="28">
        <f>SUM(C13)/Q13</f>
        <v>0.51118795768917824</v>
      </c>
      <c r="D14" s="28">
        <f>SUM(D13)/Q13</f>
        <v>4.8698128559804717E-2</v>
      </c>
      <c r="E14" s="28">
        <f>SUM(E13)/Q13</f>
        <v>6.7127746135069166E-2</v>
      </c>
      <c r="F14" s="28">
        <f>SUM(F13)/Q13</f>
        <v>4.4792514239218879E-2</v>
      </c>
      <c r="G14" s="28">
        <f>SUM(G13)/Q13</f>
        <v>6.1838893409275836E-3</v>
      </c>
      <c r="H14" s="28">
        <f>SUM(H13)/Q13</f>
        <v>1.9121236777868186E-2</v>
      </c>
      <c r="I14" s="28">
        <f>SUM(I13)/Q13</f>
        <v>0</v>
      </c>
      <c r="J14" s="28">
        <f>SUM(J13)/Q13</f>
        <v>0.21899918633034987</v>
      </c>
      <c r="K14" s="28">
        <f>SUM(K13)/Q13</f>
        <v>2.7420667209113101E-2</v>
      </c>
      <c r="L14" s="28">
        <f>SUM(L13)/Q13</f>
        <v>2.6281529698942228E-2</v>
      </c>
      <c r="M14" s="28">
        <f>SUM(M13)/Q13</f>
        <v>1.9528071602929211E-2</v>
      </c>
      <c r="N14" s="28">
        <f>SUM(N13)/Q13</f>
        <v>2.8071602929210741E-3</v>
      </c>
      <c r="O14" s="28">
        <f>SUM(O13)/Q13</f>
        <v>7.8519121236777876E-3</v>
      </c>
      <c r="P14" s="28">
        <f>SUM(P13)/Q13</f>
        <v>0</v>
      </c>
      <c r="Q14" s="28">
        <f>SUM(Q13)/Q13</f>
        <v>1</v>
      </c>
      <c r="R14" s="28">
        <f>SUM(R13)/Q13</f>
        <v>0.92388120423108222</v>
      </c>
      <c r="S14" s="28">
        <f>SUM(S13)/Q13</f>
        <v>0.3028885272579333</v>
      </c>
    </row>
    <row r="15" spans="1:22" s="5" customFormat="1" ht="15.75" thickTop="1" x14ac:dyDescent="0.35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1:22" x14ac:dyDescent="0.3">
      <c r="B16" s="1"/>
      <c r="C16" s="1"/>
      <c r="D16" s="1"/>
      <c r="P16" s="3"/>
      <c r="Q16" s="3"/>
      <c r="R16" s="3"/>
      <c r="S16" s="2"/>
    </row>
    <row r="17" spans="1:32" ht="18" x14ac:dyDescent="0.3">
      <c r="A17" s="4"/>
      <c r="B17" s="17" t="s">
        <v>16</v>
      </c>
      <c r="C17" s="63" t="s">
        <v>21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4"/>
      <c r="T17" s="4"/>
      <c r="U17" s="4"/>
      <c r="V17" s="4"/>
    </row>
    <row r="18" spans="1:32" s="4" customFormat="1" ht="18.75" thickBot="1" x14ac:dyDescent="0.25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"/>
      <c r="O18" s="10"/>
      <c r="P18" s="10"/>
      <c r="Q18" s="11"/>
    </row>
    <row r="19" spans="1:32" s="4" customFormat="1" ht="19.5" thickTop="1" thickBot="1" x14ac:dyDescent="0.4">
      <c r="B19" s="9"/>
      <c r="C19" s="10"/>
      <c r="D19" s="10"/>
      <c r="E19" s="61" t="s">
        <v>55</v>
      </c>
      <c r="F19" s="62"/>
      <c r="G19" s="11"/>
      <c r="H19" s="61" t="s">
        <v>51</v>
      </c>
      <c r="I19" s="62"/>
      <c r="K19" s="61" t="s">
        <v>53</v>
      </c>
      <c r="L19" s="62"/>
    </row>
    <row r="20" spans="1:32" s="4" customFormat="1" ht="18.75" thickTop="1" x14ac:dyDescent="0.35">
      <c r="B20" s="9"/>
      <c r="C20" s="10"/>
      <c r="D20" s="10"/>
      <c r="E20" s="15" t="s">
        <v>3</v>
      </c>
      <c r="F20" s="16" t="s">
        <v>4</v>
      </c>
      <c r="G20" s="11"/>
      <c r="H20" s="15" t="s">
        <v>3</v>
      </c>
      <c r="I20" s="16" t="s">
        <v>4</v>
      </c>
      <c r="K20" s="15" t="s">
        <v>3</v>
      </c>
      <c r="L20" s="16" t="s">
        <v>4</v>
      </c>
    </row>
    <row r="21" spans="1:32" s="4" customFormat="1" ht="18" x14ac:dyDescent="0.2">
      <c r="B21" s="9"/>
      <c r="C21" s="10"/>
      <c r="D21" s="10"/>
      <c r="E21" s="32"/>
      <c r="F21" s="32"/>
      <c r="G21" s="11"/>
      <c r="H21" s="32"/>
      <c r="I21" s="32"/>
      <c r="K21" s="32"/>
      <c r="L21" s="32"/>
    </row>
    <row r="22" spans="1:32" s="4" customFormat="1" ht="18" x14ac:dyDescent="0.2">
      <c r="B22" s="9"/>
      <c r="C22" s="10"/>
      <c r="D22" s="12"/>
      <c r="E22" s="12"/>
      <c r="F22" s="10"/>
      <c r="G22" s="12"/>
      <c r="H22" s="12"/>
      <c r="I22" s="11"/>
      <c r="J22" s="12"/>
      <c r="K22" s="12"/>
    </row>
    <row r="23" spans="1:32" x14ac:dyDescent="0.3">
      <c r="B23" s="40" t="s">
        <v>31</v>
      </c>
      <c r="C23" s="8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3">
      <c r="B24" s="40"/>
      <c r="C24" s="8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6.5" customHeight="1" x14ac:dyDescent="0.3">
      <c r="B25" s="44" t="s">
        <v>25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2" ht="15" customHeight="1" x14ac:dyDescent="0.3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6.5" x14ac:dyDescent="0.3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8.75" x14ac:dyDescent="0.3">
      <c r="B28" s="26" t="s">
        <v>20</v>
      </c>
      <c r="P28" s="3"/>
      <c r="Q28" s="3"/>
      <c r="R28" s="3"/>
      <c r="S28" s="3"/>
    </row>
    <row r="29" spans="1:32" x14ac:dyDescent="0.3">
      <c r="B29" s="8" t="s">
        <v>22</v>
      </c>
      <c r="P29" s="3"/>
      <c r="Q29" s="3"/>
      <c r="R29" s="3"/>
      <c r="S29" s="3"/>
    </row>
    <row r="30" spans="1:32" x14ac:dyDescent="0.3">
      <c r="B30" s="8" t="s">
        <v>33</v>
      </c>
      <c r="P30" s="3"/>
      <c r="Q30" s="3"/>
      <c r="R30" s="3"/>
      <c r="S30" s="3"/>
    </row>
    <row r="31" spans="1:32" x14ac:dyDescent="0.3">
      <c r="B31" s="8"/>
      <c r="C31" s="8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8" customFormat="1" x14ac:dyDescent="0.3">
      <c r="B32" s="8" t="s">
        <v>18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32" s="8" customFormat="1" x14ac:dyDescent="0.3">
      <c r="B33" s="18" t="s">
        <v>41</v>
      </c>
      <c r="C33" s="1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s="8" customFormat="1" x14ac:dyDescent="0.3">
      <c r="B34" s="18" t="s">
        <v>37</v>
      </c>
      <c r="C34" s="1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s="8" customFormat="1" x14ac:dyDescent="0.3">
      <c r="B35" s="18" t="s">
        <v>43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32" s="8" customFormat="1" x14ac:dyDescent="0.3">
      <c r="B36" s="18" t="s">
        <v>44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32" x14ac:dyDescent="0.3">
      <c r="B37" s="18" t="s">
        <v>45</v>
      </c>
      <c r="P37" s="3"/>
      <c r="Q37" s="3"/>
      <c r="R37" s="3"/>
      <c r="S37" s="3"/>
    </row>
    <row r="38" spans="1:32" s="8" customFormat="1" x14ac:dyDescent="0.3">
      <c r="B38" s="18" t="s">
        <v>46</v>
      </c>
      <c r="C38" s="1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x14ac:dyDescent="0.3">
      <c r="B39" s="1"/>
      <c r="C39" s="8" t="s">
        <v>38</v>
      </c>
      <c r="D39" s="1"/>
      <c r="P39" s="3"/>
      <c r="Q39" s="3"/>
      <c r="R39" s="3"/>
      <c r="S39" s="2"/>
    </row>
    <row r="40" spans="1:32" x14ac:dyDescent="0.3">
      <c r="B40" s="8"/>
      <c r="C40" s="1"/>
      <c r="P40" s="3"/>
      <c r="Q40" s="3"/>
      <c r="S40" s="2"/>
      <c r="T40" s="2"/>
    </row>
    <row r="41" spans="1:32" ht="16.5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32" ht="18.75" x14ac:dyDescent="0.3">
      <c r="A42" s="26"/>
      <c r="P42" s="3"/>
      <c r="Q42" s="3"/>
      <c r="R42" s="3"/>
    </row>
    <row r="43" spans="1:32" x14ac:dyDescent="0.3">
      <c r="A43" s="8"/>
      <c r="P43" s="3"/>
      <c r="Q43" s="3"/>
      <c r="R43" s="3"/>
    </row>
    <row r="44" spans="1:32" x14ac:dyDescent="0.3">
      <c r="A44" s="8"/>
      <c r="P44" s="3"/>
      <c r="Q44" s="3"/>
      <c r="R44" s="3"/>
    </row>
    <row r="45" spans="1:32" x14ac:dyDescent="0.3">
      <c r="A45" s="8"/>
      <c r="P45" s="3"/>
      <c r="Q45" s="3"/>
      <c r="R45" s="3"/>
    </row>
    <row r="46" spans="1:32" x14ac:dyDescent="0.3">
      <c r="A46" s="8"/>
      <c r="B46" s="25"/>
      <c r="P46" s="3"/>
      <c r="Q46" s="3"/>
      <c r="R46" s="3"/>
    </row>
    <row r="47" spans="1:32" x14ac:dyDescent="0.3">
      <c r="A47" s="8"/>
      <c r="P47" s="3"/>
      <c r="Q47" s="3"/>
      <c r="R47" s="3"/>
    </row>
    <row r="48" spans="1:32" x14ac:dyDescent="0.3">
      <c r="A48" s="8"/>
      <c r="P48" s="3"/>
      <c r="Q48" s="3"/>
      <c r="R48" s="3"/>
    </row>
    <row r="49" spans="1:18" x14ac:dyDescent="0.3">
      <c r="A49" s="8"/>
      <c r="B49" s="25"/>
      <c r="P49" s="3"/>
      <c r="Q49" s="3"/>
      <c r="R49" s="3"/>
    </row>
    <row r="50" spans="1:18" x14ac:dyDescent="0.3">
      <c r="A50" s="8"/>
      <c r="P50" s="3"/>
      <c r="Q50" s="3"/>
      <c r="R50" s="3"/>
    </row>
    <row r="51" spans="1:18" x14ac:dyDescent="0.3">
      <c r="A51" s="8"/>
      <c r="B51" s="25"/>
      <c r="P51" s="3"/>
      <c r="Q51" s="3"/>
      <c r="R51" s="3"/>
    </row>
    <row r="52" spans="1:18" x14ac:dyDescent="0.3">
      <c r="A52" s="8"/>
      <c r="P52" s="3"/>
      <c r="Q52" s="3"/>
      <c r="R52" s="3"/>
    </row>
    <row r="53" spans="1:18" x14ac:dyDescent="0.3">
      <c r="A53" s="8"/>
      <c r="P53" s="3"/>
      <c r="Q53" s="3"/>
      <c r="R53" s="3"/>
    </row>
    <row r="54" spans="1:18" x14ac:dyDescent="0.3">
      <c r="A54" s="8"/>
      <c r="P54" s="3"/>
      <c r="Q54" s="3"/>
      <c r="R54" s="3"/>
    </row>
    <row r="55" spans="1:18" s="8" customFormat="1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s="8" customFormat="1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s="8" customFormat="1" x14ac:dyDescent="0.3">
      <c r="A57" s="18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s="8" customFormat="1" x14ac:dyDescent="0.3">
      <c r="A58" s="18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3">
      <c r="A59" s="18"/>
      <c r="P59" s="3"/>
      <c r="Q59" s="3"/>
      <c r="R59" s="3"/>
    </row>
  </sheetData>
  <mergeCells count="15">
    <mergeCell ref="B25:S26"/>
    <mergeCell ref="B2:S2"/>
    <mergeCell ref="B3:S3"/>
    <mergeCell ref="B4:S4"/>
    <mergeCell ref="B5:S5"/>
    <mergeCell ref="B7:B8"/>
    <mergeCell ref="C7:I7"/>
    <mergeCell ref="J7:P7"/>
    <mergeCell ref="Q7:Q8"/>
    <mergeCell ref="R7:R8"/>
    <mergeCell ref="S7:S8"/>
    <mergeCell ref="C17:S17"/>
    <mergeCell ref="E19:F19"/>
    <mergeCell ref="H19:I19"/>
    <mergeCell ref="K19:L19"/>
  </mergeCells>
  <phoneticPr fontId="2" type="noConversion"/>
  <pageMargins left="0.25" right="0.25" top="0.25" bottom="0.25" header="0.5" footer="0.5"/>
  <pageSetup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AF30"/>
  <sheetViews>
    <sheetView topLeftCell="A6" zoomScaleNormal="100" workbookViewId="0">
      <selection activeCell="C9" sqref="C9:P12"/>
    </sheetView>
  </sheetViews>
  <sheetFormatPr defaultRowHeight="15" x14ac:dyDescent="0.3"/>
  <cols>
    <col min="1" max="1" width="6.7109375" style="1" customWidth="1"/>
    <col min="2" max="2" width="20.28515625" style="3" customWidth="1"/>
    <col min="3" max="3" width="9.7109375" style="3" customWidth="1"/>
    <col min="4" max="4" width="12.42578125" style="3" customWidth="1"/>
    <col min="5" max="5" width="9.7109375" style="3" customWidth="1"/>
    <col min="6" max="6" width="10.7109375" style="3" customWidth="1"/>
    <col min="7" max="7" width="9.7109375" style="3" customWidth="1"/>
    <col min="8" max="8" width="10.85546875" style="3" customWidth="1"/>
    <col min="9" max="10" width="9.7109375" style="3" customWidth="1"/>
    <col min="11" max="11" width="12.85546875" style="3" customWidth="1"/>
    <col min="12" max="12" width="9.7109375" style="3" customWidth="1"/>
    <col min="13" max="13" width="10.85546875" style="3" customWidth="1"/>
    <col min="14" max="14" width="9.7109375" style="3" customWidth="1"/>
    <col min="15" max="15" width="11.28515625" style="3" customWidth="1"/>
    <col min="16" max="16" width="9.7109375" style="3" customWidth="1"/>
    <col min="17" max="23" width="11.7109375" style="1" customWidth="1"/>
    <col min="24" max="16384" width="9.140625" style="1"/>
  </cols>
  <sheetData>
    <row r="1" spans="1:32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2" ht="25.5" customHeight="1" x14ac:dyDescent="0.3">
      <c r="B2" s="43" t="s">
        <v>12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32" ht="28.5" customHeight="1" x14ac:dyDescent="0.35">
      <c r="B3" s="47" t="s">
        <v>59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32" ht="26.25" customHeight="1" x14ac:dyDescent="0.35">
      <c r="B4" s="48" t="s">
        <v>42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32" ht="27" customHeight="1" x14ac:dyDescent="0.35">
      <c r="B5" s="47" t="s">
        <v>56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32" ht="15.75" thickBot="1" x14ac:dyDescent="0.35">
      <c r="B6" s="1"/>
      <c r="Q6" s="3"/>
    </row>
    <row r="7" spans="1:32" ht="19.5" thickTop="1" thickBot="1" x14ac:dyDescent="0.4">
      <c r="A7" s="4"/>
      <c r="B7" s="45" t="s">
        <v>8</v>
      </c>
      <c r="C7" s="51" t="s">
        <v>0</v>
      </c>
      <c r="D7" s="52"/>
      <c r="E7" s="52"/>
      <c r="F7" s="52"/>
      <c r="G7" s="52"/>
      <c r="H7" s="52"/>
      <c r="I7" s="67"/>
      <c r="J7" s="53" t="s">
        <v>1</v>
      </c>
      <c r="K7" s="54"/>
      <c r="L7" s="54"/>
      <c r="M7" s="54"/>
      <c r="N7" s="54"/>
      <c r="O7" s="54"/>
      <c r="P7" s="55"/>
      <c r="Q7" s="49" t="s">
        <v>7</v>
      </c>
      <c r="R7" s="4"/>
      <c r="S7" s="4"/>
      <c r="T7" s="4"/>
      <c r="U7" s="4"/>
    </row>
    <row r="8" spans="1:32" ht="107.25" customHeight="1" thickTop="1" thickBot="1" x14ac:dyDescent="0.4">
      <c r="B8" s="46"/>
      <c r="C8" s="39" t="s">
        <v>17</v>
      </c>
      <c r="D8" s="37" t="s">
        <v>26</v>
      </c>
      <c r="E8" s="41" t="s">
        <v>23</v>
      </c>
      <c r="F8" s="37" t="s">
        <v>27</v>
      </c>
      <c r="G8" s="41" t="s">
        <v>24</v>
      </c>
      <c r="H8" s="41" t="s">
        <v>5</v>
      </c>
      <c r="I8" s="41" t="s">
        <v>6</v>
      </c>
      <c r="J8" s="38" t="s">
        <v>17</v>
      </c>
      <c r="K8" s="38" t="s">
        <v>32</v>
      </c>
      <c r="L8" s="38" t="s">
        <v>23</v>
      </c>
      <c r="M8" s="38" t="s">
        <v>28</v>
      </c>
      <c r="N8" s="38" t="s">
        <v>24</v>
      </c>
      <c r="O8" s="38" t="s">
        <v>5</v>
      </c>
      <c r="P8" s="38" t="s">
        <v>6</v>
      </c>
      <c r="Q8" s="50"/>
    </row>
    <row r="9" spans="1:32" ht="37.5" customHeight="1" thickTop="1" thickBot="1" x14ac:dyDescent="0.35">
      <c r="A9" s="4"/>
      <c r="B9" s="35" t="s">
        <v>2</v>
      </c>
      <c r="C9" s="29">
        <v>0</v>
      </c>
      <c r="D9" s="30">
        <v>1441</v>
      </c>
      <c r="E9" s="30">
        <v>79</v>
      </c>
      <c r="F9" s="30">
        <v>104</v>
      </c>
      <c r="G9" s="30">
        <v>129</v>
      </c>
      <c r="H9" s="30">
        <v>15</v>
      </c>
      <c r="I9" s="30">
        <v>35</v>
      </c>
      <c r="J9" s="29">
        <v>0</v>
      </c>
      <c r="K9" s="30">
        <v>724</v>
      </c>
      <c r="L9" s="30">
        <v>46</v>
      </c>
      <c r="M9" s="30">
        <v>52</v>
      </c>
      <c r="N9" s="30">
        <v>39</v>
      </c>
      <c r="O9" s="30">
        <v>9</v>
      </c>
      <c r="P9" s="30">
        <v>14</v>
      </c>
      <c r="Q9" s="20">
        <f>SUM(C9:P9)</f>
        <v>2687</v>
      </c>
      <c r="R9" s="4"/>
      <c r="S9" s="4"/>
      <c r="T9" s="4"/>
      <c r="U9" s="4"/>
    </row>
    <row r="10" spans="1:32" s="4" customFormat="1" ht="45.75" customHeight="1" thickTop="1" thickBot="1" x14ac:dyDescent="0.25">
      <c r="B10" s="35" t="s">
        <v>40</v>
      </c>
      <c r="C10" s="30">
        <v>0</v>
      </c>
      <c r="D10" s="30">
        <v>3839</v>
      </c>
      <c r="E10" s="30">
        <v>294</v>
      </c>
      <c r="F10" s="30">
        <v>312</v>
      </c>
      <c r="G10" s="30">
        <v>583</v>
      </c>
      <c r="H10" s="30">
        <v>38</v>
      </c>
      <c r="I10" s="30">
        <v>147</v>
      </c>
      <c r="J10" s="30">
        <v>0</v>
      </c>
      <c r="K10" s="30">
        <v>2015</v>
      </c>
      <c r="L10" s="30">
        <v>195</v>
      </c>
      <c r="M10" s="30">
        <v>207</v>
      </c>
      <c r="N10" s="30">
        <v>276</v>
      </c>
      <c r="O10" s="30">
        <v>21</v>
      </c>
      <c r="P10" s="30">
        <v>73</v>
      </c>
      <c r="Q10" s="20">
        <f>SUM(C10:P10)</f>
        <v>8000</v>
      </c>
    </row>
    <row r="11" spans="1:32" s="4" customFormat="1" ht="43.5" customHeight="1" thickTop="1" thickBot="1" x14ac:dyDescent="0.25">
      <c r="B11" s="35" t="s">
        <v>10</v>
      </c>
      <c r="C11" s="29">
        <v>0</v>
      </c>
      <c r="D11" s="30">
        <v>1577</v>
      </c>
      <c r="E11" s="30">
        <v>220</v>
      </c>
      <c r="F11" s="30">
        <v>225</v>
      </c>
      <c r="G11" s="30">
        <v>79</v>
      </c>
      <c r="H11" s="30">
        <v>28</v>
      </c>
      <c r="I11" s="30">
        <v>51</v>
      </c>
      <c r="J11" s="29">
        <v>0</v>
      </c>
      <c r="K11" s="30">
        <v>1550</v>
      </c>
      <c r="L11" s="30">
        <v>284</v>
      </c>
      <c r="M11" s="30">
        <v>205</v>
      </c>
      <c r="N11" s="30">
        <v>83</v>
      </c>
      <c r="O11" s="30">
        <v>26</v>
      </c>
      <c r="P11" s="30">
        <v>56</v>
      </c>
      <c r="Q11" s="20">
        <f>SUM(C11:P11)</f>
        <v>4384</v>
      </c>
    </row>
    <row r="12" spans="1:32" s="4" customFormat="1" ht="35.25" customHeight="1" thickTop="1" thickBot="1" x14ac:dyDescent="0.25">
      <c r="B12" s="35" t="s">
        <v>11</v>
      </c>
      <c r="C12" s="30">
        <v>0</v>
      </c>
      <c r="D12" s="30">
        <v>5708</v>
      </c>
      <c r="E12" s="30">
        <v>604</v>
      </c>
      <c r="F12" s="30">
        <v>1009</v>
      </c>
      <c r="G12" s="30">
        <v>310</v>
      </c>
      <c r="H12" s="30">
        <v>71</v>
      </c>
      <c r="I12" s="30">
        <v>237</v>
      </c>
      <c r="J12" s="31">
        <v>0</v>
      </c>
      <c r="K12" s="30">
        <v>1094</v>
      </c>
      <c r="L12" s="30">
        <v>149</v>
      </c>
      <c r="M12" s="30">
        <v>182</v>
      </c>
      <c r="N12" s="30">
        <v>82</v>
      </c>
      <c r="O12" s="30">
        <v>13</v>
      </c>
      <c r="P12" s="30">
        <v>50</v>
      </c>
      <c r="Q12" s="20">
        <f>SUM(C12:P12)</f>
        <v>9509</v>
      </c>
    </row>
    <row r="13" spans="1:32" s="4" customFormat="1" ht="25.5" customHeight="1" thickTop="1" thickBot="1" x14ac:dyDescent="0.25">
      <c r="B13" s="21" t="s">
        <v>9</v>
      </c>
      <c r="C13" s="21">
        <f t="shared" ref="C13:Q13" si="0">SUM(C9:C12)</f>
        <v>0</v>
      </c>
      <c r="D13" s="20">
        <f t="shared" si="0"/>
        <v>12565</v>
      </c>
      <c r="E13" s="20">
        <f t="shared" si="0"/>
        <v>1197</v>
      </c>
      <c r="F13" s="20">
        <f t="shared" si="0"/>
        <v>1650</v>
      </c>
      <c r="G13" s="20">
        <f t="shared" si="0"/>
        <v>1101</v>
      </c>
      <c r="H13" s="20">
        <f t="shared" si="0"/>
        <v>152</v>
      </c>
      <c r="I13" s="20">
        <f t="shared" si="0"/>
        <v>470</v>
      </c>
      <c r="J13" s="21">
        <f t="shared" si="0"/>
        <v>0</v>
      </c>
      <c r="K13" s="20">
        <f t="shared" si="0"/>
        <v>5383</v>
      </c>
      <c r="L13" s="20">
        <f t="shared" si="0"/>
        <v>674</v>
      </c>
      <c r="M13" s="20">
        <f t="shared" si="0"/>
        <v>646</v>
      </c>
      <c r="N13" s="20">
        <f t="shared" si="0"/>
        <v>480</v>
      </c>
      <c r="O13" s="20">
        <f t="shared" si="0"/>
        <v>69</v>
      </c>
      <c r="P13" s="20">
        <f t="shared" si="0"/>
        <v>193</v>
      </c>
      <c r="Q13" s="20">
        <f t="shared" si="0"/>
        <v>24580</v>
      </c>
    </row>
    <row r="14" spans="1:32" s="4" customFormat="1" ht="30" customHeight="1" thickTop="1" thickBot="1" x14ac:dyDescent="0.25">
      <c r="B14" s="21" t="s">
        <v>15</v>
      </c>
      <c r="C14" s="22">
        <f t="shared" ref="C14:P14" si="1">C13/$Q$13</f>
        <v>0</v>
      </c>
      <c r="D14" s="22">
        <f t="shared" si="1"/>
        <v>0.51118795768917824</v>
      </c>
      <c r="E14" s="22">
        <f t="shared" si="1"/>
        <v>4.8698128559804717E-2</v>
      </c>
      <c r="F14" s="22">
        <f t="shared" si="1"/>
        <v>6.7127746135069166E-2</v>
      </c>
      <c r="G14" s="22">
        <f t="shared" si="1"/>
        <v>4.4792514239218879E-2</v>
      </c>
      <c r="H14" s="22">
        <f t="shared" si="1"/>
        <v>6.1838893409275836E-3</v>
      </c>
      <c r="I14" s="22">
        <f t="shared" si="1"/>
        <v>1.9121236777868186E-2</v>
      </c>
      <c r="J14" s="22">
        <f t="shared" si="1"/>
        <v>0</v>
      </c>
      <c r="K14" s="22">
        <f t="shared" si="1"/>
        <v>0.21899918633034987</v>
      </c>
      <c r="L14" s="22">
        <f t="shared" si="1"/>
        <v>2.7420667209113101E-2</v>
      </c>
      <c r="M14" s="22">
        <f t="shared" si="1"/>
        <v>2.6281529698942228E-2</v>
      </c>
      <c r="N14" s="22">
        <f t="shared" si="1"/>
        <v>1.9528071602929211E-2</v>
      </c>
      <c r="O14" s="22">
        <f t="shared" si="1"/>
        <v>2.8071602929210741E-3</v>
      </c>
      <c r="P14" s="22">
        <f t="shared" si="1"/>
        <v>7.8519121236777876E-3</v>
      </c>
      <c r="Q14" s="23">
        <f>SUM(C14:P14)</f>
        <v>1.0000000000000002</v>
      </c>
    </row>
    <row r="15" spans="1:32" s="4" customFormat="1" ht="15.75" thickTop="1" x14ac:dyDescent="0.2">
      <c r="B15" s="9"/>
      <c r="C15" s="9"/>
      <c r="D15" s="10"/>
      <c r="E15" s="10"/>
      <c r="F15" s="10"/>
      <c r="G15" s="10"/>
      <c r="H15" s="10"/>
      <c r="I15" s="10"/>
      <c r="J15" s="9"/>
      <c r="K15" s="10"/>
      <c r="L15" s="10"/>
      <c r="M15" s="10"/>
      <c r="N15" s="10"/>
      <c r="O15" s="10"/>
      <c r="P15" s="10"/>
      <c r="Q15" s="11"/>
    </row>
    <row r="16" spans="1:32" ht="17.25" customHeight="1" x14ac:dyDescent="0.3">
      <c r="B16" s="40" t="s">
        <v>31</v>
      </c>
      <c r="C16" s="8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2:32" ht="17.25" customHeight="1" x14ac:dyDescent="0.3">
      <c r="B17" s="8"/>
      <c r="C17" s="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2:32" ht="17.25" customHeight="1" x14ac:dyDescent="0.3">
      <c r="B18" s="44" t="s">
        <v>25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2:32" ht="17.25" customHeight="1" x14ac:dyDescent="0.3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2:32" ht="17.25" customHeight="1" x14ac:dyDescent="0.3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2:32" ht="17.25" customHeight="1" x14ac:dyDescent="0.3">
      <c r="B21" s="26" t="s">
        <v>20</v>
      </c>
      <c r="Q21" s="3"/>
      <c r="R21" s="3"/>
      <c r="S21" s="3"/>
    </row>
    <row r="22" spans="2:32" x14ac:dyDescent="0.3">
      <c r="B22" s="8" t="s">
        <v>22</v>
      </c>
      <c r="Q22" s="3"/>
      <c r="R22" s="3"/>
      <c r="S22" s="3"/>
    </row>
    <row r="23" spans="2:32" x14ac:dyDescent="0.3">
      <c r="B23" s="8" t="s">
        <v>30</v>
      </c>
      <c r="Q23" s="3"/>
      <c r="R23" s="3"/>
      <c r="S23" s="3"/>
    </row>
    <row r="24" spans="2:32" x14ac:dyDescent="0.3">
      <c r="B24" s="8"/>
      <c r="C24" s="8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2:32" s="8" customFormat="1" x14ac:dyDescent="0.3">
      <c r="B25" s="8" t="s">
        <v>18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2:32" s="8" customFormat="1" x14ac:dyDescent="0.3">
      <c r="B26" s="18" t="s">
        <v>41</v>
      </c>
      <c r="C26" s="1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2:32" s="8" customFormat="1" x14ac:dyDescent="0.3">
      <c r="B27" s="18" t="s">
        <v>39</v>
      </c>
      <c r="C27" s="1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32" s="8" customFormat="1" x14ac:dyDescent="0.3">
      <c r="B28" s="18" t="s">
        <v>43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2:32" s="8" customFormat="1" x14ac:dyDescent="0.3">
      <c r="B29" s="18" t="s">
        <v>44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2:32" x14ac:dyDescent="0.3">
      <c r="B30" s="18" t="s">
        <v>45</v>
      </c>
      <c r="Q30" s="3"/>
      <c r="R30" s="3"/>
      <c r="S30" s="3"/>
    </row>
  </sheetData>
  <mergeCells count="9">
    <mergeCell ref="B2:Q2"/>
    <mergeCell ref="B18:R19"/>
    <mergeCell ref="B3:Q3"/>
    <mergeCell ref="B4:Q4"/>
    <mergeCell ref="B5:Q5"/>
    <mergeCell ref="B7:B8"/>
    <mergeCell ref="C7:I7"/>
    <mergeCell ref="J7:P7"/>
    <mergeCell ref="Q7:Q8"/>
  </mergeCells>
  <phoneticPr fontId="2" type="noConversion"/>
  <pageMargins left="0.25" right="0.25" top="0.25" bottom="0.25" header="0.5" footer="0.5"/>
  <pageSetup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  <pageSetUpPr fitToPage="1"/>
  </sheetPr>
  <dimension ref="A1:AF78"/>
  <sheetViews>
    <sheetView topLeftCell="A7" zoomScaleNormal="100" workbookViewId="0">
      <selection activeCell="C13" sqref="C13:P13"/>
    </sheetView>
  </sheetViews>
  <sheetFormatPr defaultRowHeight="15" x14ac:dyDescent="0.3"/>
  <cols>
    <col min="1" max="1" width="5.7109375" style="1" customWidth="1"/>
    <col min="2" max="2" width="19.5703125" style="3" customWidth="1"/>
    <col min="3" max="3" width="10" style="3" bestFit="1" customWidth="1"/>
    <col min="4" max="4" width="12.5703125" style="3" bestFit="1" customWidth="1"/>
    <col min="5" max="5" width="11.42578125" style="3" bestFit="1" customWidth="1"/>
    <col min="6" max="6" width="10.85546875" style="3" bestFit="1" customWidth="1"/>
    <col min="7" max="7" width="9.85546875" style="3" bestFit="1" customWidth="1"/>
    <col min="8" max="8" width="10.85546875" style="3" bestFit="1" customWidth="1"/>
    <col min="9" max="9" width="9.42578125" style="3" bestFit="1" customWidth="1"/>
    <col min="10" max="10" width="10" style="3" bestFit="1" customWidth="1"/>
    <col min="11" max="11" width="12" style="3" customWidth="1"/>
    <col min="12" max="12" width="11.42578125" style="3" bestFit="1" customWidth="1"/>
    <col min="13" max="13" width="13.28515625" style="3" bestFit="1" customWidth="1"/>
    <col min="14" max="14" width="9.85546875" style="3" bestFit="1" customWidth="1"/>
    <col min="15" max="15" width="10.85546875" style="3" bestFit="1" customWidth="1"/>
    <col min="16" max="16" width="9.42578125" style="2" customWidth="1"/>
    <col min="17" max="17" width="11.85546875" style="2" customWidth="1"/>
    <col min="18" max="18" width="13.28515625" style="2" customWidth="1"/>
    <col min="19" max="19" width="11" style="1" customWidth="1"/>
    <col min="20" max="20" width="9" style="1" customWidth="1"/>
    <col min="21" max="23" width="11.7109375" style="1" customWidth="1"/>
    <col min="24" max="16384" width="9.140625" style="1"/>
  </cols>
  <sheetData>
    <row r="1" spans="1:24" x14ac:dyDescent="0.3">
      <c r="B1" s="1"/>
      <c r="C1" s="1"/>
      <c r="D1" s="1"/>
      <c r="P1" s="3"/>
      <c r="Q1" s="3"/>
      <c r="R1" s="3"/>
      <c r="S1" s="2"/>
    </row>
    <row r="2" spans="1:24" ht="30" customHeight="1" x14ac:dyDescent="0.3">
      <c r="B2" s="43" t="s">
        <v>12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4" ht="21.75" customHeight="1" x14ac:dyDescent="0.35">
      <c r="B3" s="47" t="s">
        <v>60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4" ht="21" x14ac:dyDescent="0.35">
      <c r="B4" s="48" t="s">
        <v>42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24" ht="18" x14ac:dyDescent="0.35">
      <c r="B5" s="56" t="s">
        <v>49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24" ht="15.75" thickBot="1" x14ac:dyDescent="0.35">
      <c r="B6" s="1"/>
      <c r="P6" s="3"/>
      <c r="S6" s="2"/>
    </row>
    <row r="7" spans="1:24" s="5" customFormat="1" ht="24.75" customHeight="1" thickTop="1" thickBot="1" x14ac:dyDescent="0.4">
      <c r="B7" s="57" t="s">
        <v>36</v>
      </c>
      <c r="C7" s="68" t="s">
        <v>0</v>
      </c>
      <c r="D7" s="69"/>
      <c r="E7" s="69"/>
      <c r="F7" s="69"/>
      <c r="G7" s="69"/>
      <c r="H7" s="69"/>
      <c r="I7" s="69"/>
      <c r="J7" s="70" t="s">
        <v>1</v>
      </c>
      <c r="K7" s="71"/>
      <c r="L7" s="71"/>
      <c r="M7" s="71"/>
      <c r="N7" s="71"/>
      <c r="O7" s="71"/>
      <c r="P7" s="72"/>
      <c r="Q7" s="59" t="s">
        <v>19</v>
      </c>
      <c r="R7" s="59" t="s">
        <v>13</v>
      </c>
      <c r="S7" s="59" t="s">
        <v>14</v>
      </c>
    </row>
    <row r="8" spans="1:24" s="5" customFormat="1" ht="95.25" customHeight="1" thickTop="1" thickBot="1" x14ac:dyDescent="0.4">
      <c r="B8" s="58"/>
      <c r="C8" s="39" t="s">
        <v>17</v>
      </c>
      <c r="D8" s="37" t="s">
        <v>26</v>
      </c>
      <c r="E8" s="41" t="s">
        <v>23</v>
      </c>
      <c r="F8" s="37" t="s">
        <v>27</v>
      </c>
      <c r="G8" s="41" t="s">
        <v>24</v>
      </c>
      <c r="H8" s="41" t="s">
        <v>5</v>
      </c>
      <c r="I8" s="41" t="s">
        <v>6</v>
      </c>
      <c r="J8" s="38" t="s">
        <v>17</v>
      </c>
      <c r="K8" s="38" t="s">
        <v>29</v>
      </c>
      <c r="L8" s="38" t="s">
        <v>23</v>
      </c>
      <c r="M8" s="38" t="s">
        <v>28</v>
      </c>
      <c r="N8" s="38" t="s">
        <v>24</v>
      </c>
      <c r="O8" s="38" t="s">
        <v>5</v>
      </c>
      <c r="P8" s="38" t="s">
        <v>6</v>
      </c>
      <c r="Q8" s="60"/>
      <c r="R8" s="60"/>
      <c r="S8" s="60"/>
    </row>
    <row r="9" spans="1:24" s="5" customFormat="1" ht="28.5" customHeight="1" thickTop="1" thickBot="1" x14ac:dyDescent="0.4">
      <c r="A9" s="6"/>
      <c r="B9" s="24">
        <v>44196</v>
      </c>
      <c r="C9" s="20">
        <v>0</v>
      </c>
      <c r="D9" s="20">
        <v>17584</v>
      </c>
      <c r="E9" s="20">
        <v>1467</v>
      </c>
      <c r="F9" s="20">
        <v>1903</v>
      </c>
      <c r="G9" s="20">
        <v>1245</v>
      </c>
      <c r="H9" s="20">
        <v>190</v>
      </c>
      <c r="I9" s="20">
        <v>435</v>
      </c>
      <c r="J9" s="20">
        <v>0</v>
      </c>
      <c r="K9" s="20">
        <v>6809</v>
      </c>
      <c r="L9" s="20">
        <v>1067</v>
      </c>
      <c r="M9" s="20">
        <v>736</v>
      </c>
      <c r="N9" s="20">
        <v>461</v>
      </c>
      <c r="O9" s="20">
        <v>82</v>
      </c>
      <c r="P9" s="20">
        <v>148</v>
      </c>
      <c r="Q9" s="20">
        <f>SUM(C9:P9)</f>
        <v>32127</v>
      </c>
      <c r="R9" s="27">
        <f>SUM(C9,E9,F9,G9,H9,I9,J9,L9,M9,N9,O9,P9)</f>
        <v>7734</v>
      </c>
      <c r="S9" s="27">
        <f>SUM(J9,K9,L9,M9,N9,O9,P9)</f>
        <v>9303</v>
      </c>
      <c r="T9" s="6"/>
      <c r="U9" s="6"/>
      <c r="V9" s="6"/>
      <c r="W9" s="6"/>
      <c r="X9" s="6"/>
    </row>
    <row r="10" spans="1:24" s="6" customFormat="1" ht="32.25" customHeight="1" thickTop="1" thickBot="1" x14ac:dyDescent="0.25">
      <c r="B10" s="7" t="s">
        <v>34</v>
      </c>
      <c r="C10" s="28">
        <f>SUM(C9)/Q9</f>
        <v>0</v>
      </c>
      <c r="D10" s="28">
        <f>SUM(D9)/Q9</f>
        <v>0.54732779282223676</v>
      </c>
      <c r="E10" s="28">
        <f>SUM(E9)/Q9</f>
        <v>4.5662526846577643E-2</v>
      </c>
      <c r="F10" s="28">
        <f>SUM(F9)/Q9</f>
        <v>5.9233666386528466E-2</v>
      </c>
      <c r="G10" s="28">
        <f>SUM(G9)/Q9</f>
        <v>3.8752451209263239E-2</v>
      </c>
      <c r="H10" s="28">
        <f>SUM(H9)/Q9</f>
        <v>5.9140286986024216E-3</v>
      </c>
      <c r="I10" s="28">
        <f>SUM(I9)/Q9</f>
        <v>1.3540013073116071E-2</v>
      </c>
      <c r="J10" s="28">
        <f>SUM(J9)/Q9</f>
        <v>0</v>
      </c>
      <c r="K10" s="28">
        <f>SUM(K9)/Q9</f>
        <v>0.21194011267780993</v>
      </c>
      <c r="L10" s="28">
        <f>SUM(L9)/Q9</f>
        <v>3.3211940112677807E-2</v>
      </c>
      <c r="M10" s="28">
        <f>SUM(M9)/Q9</f>
        <v>2.2909079590375695E-2</v>
      </c>
      <c r="N10" s="28">
        <f>SUM(N9)/Q9</f>
        <v>1.434930121081956E-2</v>
      </c>
      <c r="O10" s="28">
        <f>SUM(O9)/Q9</f>
        <v>2.5523702804494662E-3</v>
      </c>
      <c r="P10" s="28">
        <f>SUM(P9)/Q9</f>
        <v>4.6067170915429388E-3</v>
      </c>
      <c r="Q10" s="28">
        <f>SUM(Q9)/Q9</f>
        <v>1</v>
      </c>
      <c r="R10" s="28">
        <f>SUM(R9)/Q9</f>
        <v>0.24073209449995331</v>
      </c>
      <c r="S10" s="28">
        <f>SUM(S9)/Q9</f>
        <v>0.28956952096367539</v>
      </c>
    </row>
    <row r="11" spans="1:24" s="6" customFormat="1" ht="26.25" customHeight="1" thickTop="1" thickBot="1" x14ac:dyDescent="0.25">
      <c r="B11" s="24">
        <v>44561</v>
      </c>
      <c r="C11" s="20">
        <v>0</v>
      </c>
      <c r="D11" s="20">
        <v>15757</v>
      </c>
      <c r="E11" s="20">
        <v>1352</v>
      </c>
      <c r="F11" s="20">
        <v>1712</v>
      </c>
      <c r="G11" s="20">
        <v>1192</v>
      </c>
      <c r="H11" s="20">
        <v>166</v>
      </c>
      <c r="I11" s="20">
        <v>423</v>
      </c>
      <c r="J11" s="20">
        <v>0</v>
      </c>
      <c r="K11" s="20">
        <v>6298</v>
      </c>
      <c r="L11" s="20">
        <v>932</v>
      </c>
      <c r="M11" s="20">
        <v>699</v>
      </c>
      <c r="N11" s="20">
        <v>474</v>
      </c>
      <c r="O11" s="20">
        <v>81</v>
      </c>
      <c r="P11" s="20">
        <v>153</v>
      </c>
      <c r="Q11" s="20">
        <f>SUM(C11:P11)</f>
        <v>29239</v>
      </c>
      <c r="R11" s="27">
        <f>SUM(C11,E11,F11,G11,H11,I11,J11,L11,M11,N11,O11,P11)</f>
        <v>7184</v>
      </c>
      <c r="S11" s="27">
        <f>SUM(J11,K11,L11,M11,N11,O11,P11)</f>
        <v>8637</v>
      </c>
    </row>
    <row r="12" spans="1:24" s="6" customFormat="1" ht="31.5" customHeight="1" thickTop="1" thickBot="1" x14ac:dyDescent="0.25">
      <c r="B12" s="7" t="s">
        <v>34</v>
      </c>
      <c r="C12" s="28">
        <f>SUM(C11)/Q11</f>
        <v>0</v>
      </c>
      <c r="D12" s="28">
        <f>SUM(D11)/Q11</f>
        <v>0.53890351927220492</v>
      </c>
      <c r="E12" s="28">
        <f>SUM(E11)/Q11</f>
        <v>4.623961147782072E-2</v>
      </c>
      <c r="F12" s="28">
        <f>SUM(F11)/Q11</f>
        <v>5.8551934060672391E-2</v>
      </c>
      <c r="G12" s="28">
        <f>SUM(G11)/Q11</f>
        <v>4.076746810766442E-2</v>
      </c>
      <c r="H12" s="28">
        <f>SUM(H11)/Q11</f>
        <v>5.6773487465371589E-3</v>
      </c>
      <c r="I12" s="28">
        <f>SUM(I11)/Q11</f>
        <v>1.4466979034850714E-2</v>
      </c>
      <c r="J12" s="28">
        <f>SUM(J11)/Q11</f>
        <v>0</v>
      </c>
      <c r="K12" s="28">
        <f>SUM(K11)/Q11</f>
        <v>0.21539724340777727</v>
      </c>
      <c r="L12" s="28">
        <f>SUM(L11)/Q11</f>
        <v>3.1875235131160438E-2</v>
      </c>
      <c r="M12" s="28">
        <f>SUM(M11)/Q11</f>
        <v>2.3906426348370327E-2</v>
      </c>
      <c r="N12" s="28">
        <f>SUM(N11)/Q11</f>
        <v>1.6211224734088033E-2</v>
      </c>
      <c r="O12" s="28">
        <f>SUM(O11)/Q11</f>
        <v>2.770272581141626E-3</v>
      </c>
      <c r="P12" s="28">
        <f>SUM(P11)/Q11</f>
        <v>5.2327370977119604E-3</v>
      </c>
      <c r="Q12" s="28">
        <f>SUM(Q11)/Q11</f>
        <v>1</v>
      </c>
      <c r="R12" s="28">
        <f>SUM(R11)/Q11</f>
        <v>0.24569923732001778</v>
      </c>
      <c r="S12" s="28">
        <f>SUM(S11)/Q11</f>
        <v>0.29539313930024969</v>
      </c>
    </row>
    <row r="13" spans="1:24" s="6" customFormat="1" ht="30.75" customHeight="1" thickTop="1" thickBot="1" x14ac:dyDescent="0.4">
      <c r="A13" s="5"/>
      <c r="B13" s="42">
        <v>44926</v>
      </c>
      <c r="C13" s="27">
        <v>0</v>
      </c>
      <c r="D13" s="27">
        <v>12565</v>
      </c>
      <c r="E13" s="21">
        <v>1197</v>
      </c>
      <c r="F13" s="21">
        <v>1650</v>
      </c>
      <c r="G13" s="21">
        <v>1101</v>
      </c>
      <c r="H13" s="21">
        <v>152</v>
      </c>
      <c r="I13" s="21">
        <v>470</v>
      </c>
      <c r="J13" s="21">
        <v>0</v>
      </c>
      <c r="K13" s="21">
        <v>5383</v>
      </c>
      <c r="L13" s="21">
        <v>674</v>
      </c>
      <c r="M13" s="21">
        <v>646</v>
      </c>
      <c r="N13" s="21">
        <v>480</v>
      </c>
      <c r="O13" s="21">
        <v>69</v>
      </c>
      <c r="P13" s="21">
        <v>193</v>
      </c>
      <c r="Q13" s="27">
        <f>SUM(C13:P13)</f>
        <v>24580</v>
      </c>
      <c r="R13" s="27">
        <f>SUM(C13,E13,F13,G13,H13,I13,J13,L13,M13,N13,O13,P13)</f>
        <v>6632</v>
      </c>
      <c r="S13" s="27">
        <f>SUM(J13,K13,L13,M13,N13,O13,P13)</f>
        <v>7445</v>
      </c>
      <c r="T13" s="5"/>
      <c r="U13" s="5"/>
      <c r="V13" s="5"/>
      <c r="W13" s="5"/>
      <c r="X13" s="5"/>
    </row>
    <row r="14" spans="1:24" s="5" customFormat="1" ht="35.25" customHeight="1" thickTop="1" thickBot="1" x14ac:dyDescent="0.4">
      <c r="B14" s="7" t="s">
        <v>34</v>
      </c>
      <c r="C14" s="28">
        <f>SUM(C13)/Q13</f>
        <v>0</v>
      </c>
      <c r="D14" s="28">
        <f>SUM(D13)/Q13</f>
        <v>0.51118795768917824</v>
      </c>
      <c r="E14" s="28">
        <f>SUM(E13)/Q13</f>
        <v>4.8698128559804717E-2</v>
      </c>
      <c r="F14" s="28">
        <f>SUM(F13)/Q13</f>
        <v>6.7127746135069166E-2</v>
      </c>
      <c r="G14" s="28">
        <f>SUM(G13)/Q13</f>
        <v>4.4792514239218879E-2</v>
      </c>
      <c r="H14" s="28">
        <f>SUM(H13)/Q13</f>
        <v>6.1838893409275836E-3</v>
      </c>
      <c r="I14" s="28">
        <f>SUM(I13)/Q13</f>
        <v>1.9121236777868186E-2</v>
      </c>
      <c r="J14" s="28">
        <f>SUM(J13)/Q13</f>
        <v>0</v>
      </c>
      <c r="K14" s="28">
        <f>SUM(K13)/Q13</f>
        <v>0.21899918633034987</v>
      </c>
      <c r="L14" s="28">
        <f>SUM(L13)/Q13</f>
        <v>2.7420667209113101E-2</v>
      </c>
      <c r="M14" s="28">
        <f>SUM(M13)/Q13</f>
        <v>2.6281529698942228E-2</v>
      </c>
      <c r="N14" s="28">
        <f>SUM(N13)/Q13</f>
        <v>1.9528071602929211E-2</v>
      </c>
      <c r="O14" s="28">
        <f>SUM(O13)/Q13</f>
        <v>2.8071602929210741E-3</v>
      </c>
      <c r="P14" s="28">
        <f>SUM(P13)/Q13</f>
        <v>7.8519121236777876E-3</v>
      </c>
      <c r="Q14" s="28">
        <f>SUM(Q13)/Q13</f>
        <v>1</v>
      </c>
      <c r="R14" s="28">
        <f>SUM(R13)/Q13</f>
        <v>0.26981285598047194</v>
      </c>
      <c r="S14" s="28">
        <f>SUM(S13)/Q13</f>
        <v>0.3028885272579333</v>
      </c>
    </row>
    <row r="15" spans="1:24" s="5" customFormat="1" ht="15.75" thickTop="1" x14ac:dyDescent="0.35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1:24" x14ac:dyDescent="0.3">
      <c r="B16" s="1"/>
      <c r="C16" s="1"/>
      <c r="D16" s="1"/>
      <c r="P16" s="3"/>
      <c r="Q16" s="3"/>
      <c r="R16" s="3"/>
      <c r="S16" s="2"/>
    </row>
    <row r="17" spans="1:32" ht="18" x14ac:dyDescent="0.3">
      <c r="A17" s="4"/>
      <c r="B17" s="17" t="s">
        <v>16</v>
      </c>
      <c r="C17" s="63" t="s">
        <v>21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4"/>
      <c r="T17" s="4"/>
      <c r="U17" s="4"/>
      <c r="V17" s="4"/>
      <c r="W17" s="4"/>
      <c r="X17" s="4"/>
    </row>
    <row r="18" spans="1:32" s="4" customFormat="1" ht="18.75" thickBot="1" x14ac:dyDescent="0.25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"/>
      <c r="O18" s="10"/>
      <c r="P18" s="10"/>
      <c r="Q18" s="11"/>
    </row>
    <row r="19" spans="1:32" s="4" customFormat="1" ht="19.5" thickTop="1" thickBot="1" x14ac:dyDescent="0.4">
      <c r="B19" s="9"/>
      <c r="C19" s="10"/>
      <c r="D19" s="10"/>
      <c r="E19" s="61" t="s">
        <v>50</v>
      </c>
      <c r="F19" s="62"/>
      <c r="G19" s="11"/>
      <c r="H19" s="61" t="s">
        <v>51</v>
      </c>
      <c r="I19" s="62"/>
      <c r="K19" s="61" t="s">
        <v>53</v>
      </c>
      <c r="L19" s="62"/>
    </row>
    <row r="20" spans="1:32" s="4" customFormat="1" ht="18.75" thickTop="1" x14ac:dyDescent="0.35">
      <c r="B20" s="9"/>
      <c r="C20" s="10"/>
      <c r="D20" s="10"/>
      <c r="E20" s="15" t="s">
        <v>3</v>
      </c>
      <c r="F20" s="16" t="s">
        <v>4</v>
      </c>
      <c r="G20" s="11"/>
      <c r="H20" s="15" t="s">
        <v>3</v>
      </c>
      <c r="I20" s="16" t="s">
        <v>4</v>
      </c>
      <c r="K20" s="15" t="s">
        <v>3</v>
      </c>
      <c r="L20" s="16" t="s">
        <v>4</v>
      </c>
    </row>
    <row r="21" spans="1:32" s="4" customFormat="1" ht="18" x14ac:dyDescent="0.2">
      <c r="B21" s="9"/>
      <c r="C21" s="10"/>
      <c r="D21" s="10"/>
      <c r="E21" s="32"/>
      <c r="F21" s="32"/>
      <c r="G21" s="11"/>
      <c r="H21" s="32"/>
      <c r="I21" s="32"/>
      <c r="K21" s="32"/>
      <c r="L21" s="32"/>
    </row>
    <row r="22" spans="1:32" s="4" customFormat="1" ht="18" x14ac:dyDescent="0.2">
      <c r="B22" s="9"/>
      <c r="C22" s="10"/>
      <c r="D22" s="12"/>
      <c r="E22" s="12"/>
      <c r="F22" s="10"/>
      <c r="G22" s="12"/>
      <c r="H22" s="12"/>
      <c r="I22" s="11"/>
      <c r="J22" s="12"/>
      <c r="K22" s="12"/>
    </row>
    <row r="23" spans="1:32" x14ac:dyDescent="0.3">
      <c r="B23" s="40" t="s">
        <v>31</v>
      </c>
      <c r="C23" s="8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3">
      <c r="B24" s="40"/>
      <c r="C24" s="8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6.5" customHeight="1" x14ac:dyDescent="0.3">
      <c r="B25" s="44" t="s">
        <v>25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2" ht="15" customHeight="1" x14ac:dyDescent="0.3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6.5" x14ac:dyDescent="0.3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8.75" x14ac:dyDescent="0.3">
      <c r="B28" s="26" t="s">
        <v>20</v>
      </c>
      <c r="P28" s="3"/>
      <c r="Q28" s="3"/>
      <c r="R28" s="3"/>
      <c r="S28" s="3"/>
    </row>
    <row r="29" spans="1:32" x14ac:dyDescent="0.3">
      <c r="B29" s="8" t="s">
        <v>22</v>
      </c>
      <c r="P29" s="3"/>
      <c r="Q29" s="3"/>
      <c r="R29" s="3"/>
      <c r="S29" s="3"/>
    </row>
    <row r="30" spans="1:32" x14ac:dyDescent="0.3">
      <c r="B30" s="8" t="s">
        <v>33</v>
      </c>
      <c r="P30" s="3"/>
      <c r="Q30" s="3"/>
      <c r="R30" s="3"/>
      <c r="S30" s="3"/>
    </row>
    <row r="31" spans="1:32" x14ac:dyDescent="0.3">
      <c r="B31" s="8"/>
      <c r="C31" s="8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8" customFormat="1" x14ac:dyDescent="0.3">
      <c r="B32" s="8" t="s">
        <v>18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32" s="8" customFormat="1" x14ac:dyDescent="0.3">
      <c r="B33" s="18" t="s">
        <v>41</v>
      </c>
      <c r="C33" s="1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2:32" s="8" customFormat="1" x14ac:dyDescent="0.3">
      <c r="B34" s="18" t="s">
        <v>37</v>
      </c>
      <c r="C34" s="1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2:32" s="8" customFormat="1" x14ac:dyDescent="0.3">
      <c r="B35" s="18" t="s">
        <v>43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32" s="8" customFormat="1" x14ac:dyDescent="0.3">
      <c r="B36" s="18" t="s">
        <v>44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32" x14ac:dyDescent="0.3">
      <c r="B37" s="18" t="s">
        <v>45</v>
      </c>
      <c r="P37" s="3"/>
      <c r="Q37" s="3"/>
      <c r="R37" s="3"/>
      <c r="S37" s="3"/>
    </row>
    <row r="38" spans="2:32" s="8" customFormat="1" x14ac:dyDescent="0.3">
      <c r="B38" s="18" t="s">
        <v>46</v>
      </c>
      <c r="C38" s="1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2:32" x14ac:dyDescent="0.3">
      <c r="B39" s="1"/>
      <c r="C39" s="8" t="s">
        <v>38</v>
      </c>
      <c r="D39" s="1"/>
      <c r="P39" s="3"/>
      <c r="Q39" s="3"/>
      <c r="R39" s="3"/>
      <c r="S39" s="2"/>
    </row>
    <row r="40" spans="2:32" x14ac:dyDescent="0.3">
      <c r="B40" s="1"/>
      <c r="C40" s="1"/>
      <c r="D40" s="1"/>
      <c r="P40" s="3"/>
      <c r="Q40" s="3"/>
      <c r="R40" s="3"/>
      <c r="S40" s="2"/>
    </row>
    <row r="41" spans="2:32" x14ac:dyDescent="0.3">
      <c r="B41" s="1"/>
      <c r="C41" s="1"/>
      <c r="D41" s="1"/>
      <c r="P41" s="3"/>
      <c r="Q41" s="3"/>
      <c r="R41" s="3"/>
      <c r="S41" s="2"/>
    </row>
    <row r="42" spans="2:32" x14ac:dyDescent="0.3">
      <c r="B42" s="1"/>
      <c r="C42" s="1"/>
      <c r="D42" s="1"/>
      <c r="P42" s="3"/>
      <c r="Q42" s="3"/>
      <c r="R42" s="3"/>
      <c r="S42" s="2"/>
    </row>
    <row r="43" spans="2:32" x14ac:dyDescent="0.3">
      <c r="B43" s="1"/>
      <c r="C43" s="1"/>
      <c r="D43" s="1"/>
      <c r="P43" s="3"/>
      <c r="Q43" s="3"/>
      <c r="R43" s="3"/>
      <c r="S43" s="2"/>
    </row>
    <row r="44" spans="2:32" x14ac:dyDescent="0.3">
      <c r="B44" s="1"/>
      <c r="C44" s="1"/>
      <c r="D44" s="1"/>
      <c r="P44" s="3"/>
      <c r="Q44" s="3"/>
      <c r="R44" s="3"/>
      <c r="S44" s="2"/>
    </row>
    <row r="45" spans="2:32" x14ac:dyDescent="0.3">
      <c r="B45" s="1"/>
      <c r="C45" s="1"/>
      <c r="D45" s="1"/>
      <c r="P45" s="3"/>
      <c r="Q45" s="3"/>
      <c r="R45" s="3"/>
      <c r="S45" s="2"/>
    </row>
    <row r="46" spans="2:32" x14ac:dyDescent="0.3">
      <c r="B46" s="1"/>
      <c r="C46" s="1"/>
      <c r="D46" s="1"/>
      <c r="P46" s="3"/>
      <c r="Q46" s="3"/>
      <c r="R46" s="3"/>
      <c r="S46" s="2"/>
    </row>
    <row r="47" spans="2:32" x14ac:dyDescent="0.3">
      <c r="B47" s="1"/>
      <c r="C47" s="1"/>
      <c r="D47" s="1"/>
      <c r="P47" s="3"/>
      <c r="Q47" s="3"/>
      <c r="R47" s="3"/>
      <c r="S47" s="2"/>
    </row>
    <row r="48" spans="2:32" x14ac:dyDescent="0.3">
      <c r="B48" s="1"/>
      <c r="C48" s="1"/>
      <c r="D48" s="1"/>
      <c r="P48" s="3"/>
      <c r="Q48" s="3"/>
      <c r="R48" s="3"/>
      <c r="S48" s="2"/>
    </row>
    <row r="49" spans="2:19" x14ac:dyDescent="0.3">
      <c r="B49" s="1"/>
      <c r="C49" s="1"/>
      <c r="D49" s="1"/>
      <c r="P49" s="3"/>
      <c r="Q49" s="3"/>
      <c r="R49" s="3"/>
      <c r="S49" s="2"/>
    </row>
    <row r="50" spans="2:19" x14ac:dyDescent="0.3">
      <c r="B50" s="1"/>
      <c r="C50" s="1"/>
      <c r="D50" s="1"/>
      <c r="P50" s="3"/>
      <c r="Q50" s="3"/>
      <c r="R50" s="3"/>
      <c r="S50" s="2"/>
    </row>
    <row r="51" spans="2:19" x14ac:dyDescent="0.3">
      <c r="B51" s="1"/>
      <c r="C51" s="1"/>
      <c r="D51" s="1"/>
      <c r="P51" s="3"/>
      <c r="Q51" s="3"/>
      <c r="R51" s="3"/>
      <c r="S51" s="2"/>
    </row>
    <row r="52" spans="2:19" x14ac:dyDescent="0.3">
      <c r="B52" s="1"/>
      <c r="C52" s="1"/>
      <c r="D52" s="1"/>
      <c r="P52" s="3"/>
      <c r="Q52" s="3"/>
      <c r="R52" s="3"/>
      <c r="S52" s="2"/>
    </row>
    <row r="53" spans="2:19" x14ac:dyDescent="0.3">
      <c r="B53" s="1"/>
      <c r="C53" s="1"/>
      <c r="D53" s="1"/>
      <c r="P53" s="3"/>
      <c r="Q53" s="3"/>
      <c r="R53" s="3"/>
      <c r="S53" s="2"/>
    </row>
    <row r="54" spans="2:19" x14ac:dyDescent="0.3">
      <c r="B54" s="1"/>
      <c r="C54" s="1"/>
      <c r="D54" s="1"/>
      <c r="P54" s="3"/>
      <c r="Q54" s="3"/>
      <c r="R54" s="3"/>
      <c r="S54" s="2"/>
    </row>
    <row r="55" spans="2:19" x14ac:dyDescent="0.3">
      <c r="B55" s="1"/>
      <c r="C55" s="1"/>
      <c r="D55" s="1"/>
      <c r="P55" s="3"/>
      <c r="Q55" s="3"/>
      <c r="R55" s="3"/>
      <c r="S55" s="2"/>
    </row>
    <row r="56" spans="2:19" x14ac:dyDescent="0.3">
      <c r="B56" s="1"/>
      <c r="C56" s="1"/>
      <c r="D56" s="1"/>
      <c r="P56" s="3"/>
      <c r="Q56" s="3"/>
      <c r="R56" s="3"/>
      <c r="S56" s="2"/>
    </row>
    <row r="57" spans="2:19" x14ac:dyDescent="0.3">
      <c r="B57" s="1"/>
      <c r="C57" s="1"/>
      <c r="D57" s="1"/>
      <c r="P57" s="3"/>
      <c r="Q57" s="3"/>
      <c r="R57" s="3"/>
      <c r="S57" s="2"/>
    </row>
    <row r="58" spans="2:19" x14ac:dyDescent="0.3">
      <c r="B58" s="1"/>
      <c r="C58" s="1"/>
      <c r="D58" s="1"/>
      <c r="P58" s="3"/>
      <c r="Q58" s="3"/>
      <c r="R58" s="3"/>
      <c r="S58" s="2"/>
    </row>
    <row r="59" spans="2:19" x14ac:dyDescent="0.3">
      <c r="B59" s="1"/>
      <c r="C59" s="1"/>
      <c r="D59" s="1"/>
      <c r="P59" s="3"/>
      <c r="Q59" s="3"/>
      <c r="R59" s="3"/>
      <c r="S59" s="2"/>
    </row>
    <row r="60" spans="2:19" x14ac:dyDescent="0.3">
      <c r="B60" s="1"/>
      <c r="C60" s="1"/>
      <c r="D60" s="1"/>
      <c r="P60" s="3"/>
      <c r="Q60" s="3"/>
      <c r="R60" s="3"/>
      <c r="S60" s="2"/>
    </row>
    <row r="61" spans="2:19" x14ac:dyDescent="0.3">
      <c r="B61" s="1"/>
      <c r="C61" s="1"/>
      <c r="D61" s="1"/>
      <c r="P61" s="3"/>
      <c r="Q61" s="3"/>
      <c r="R61" s="3"/>
      <c r="S61" s="2"/>
    </row>
    <row r="62" spans="2:19" x14ac:dyDescent="0.3">
      <c r="B62" s="1"/>
      <c r="C62" s="1"/>
      <c r="D62" s="1"/>
      <c r="P62" s="3"/>
      <c r="Q62" s="3"/>
      <c r="R62" s="3"/>
      <c r="S62" s="2"/>
    </row>
    <row r="63" spans="2:19" x14ac:dyDescent="0.3">
      <c r="B63" s="1"/>
      <c r="C63" s="1"/>
      <c r="D63" s="1"/>
      <c r="P63" s="3"/>
      <c r="Q63" s="3"/>
      <c r="R63" s="3"/>
      <c r="S63" s="2"/>
    </row>
    <row r="64" spans="2:19" x14ac:dyDescent="0.3">
      <c r="B64" s="1"/>
      <c r="C64" s="1"/>
      <c r="D64" s="1"/>
      <c r="P64" s="3"/>
      <c r="Q64" s="3"/>
      <c r="R64" s="3"/>
      <c r="S64" s="2"/>
    </row>
    <row r="65" spans="2:19" x14ac:dyDescent="0.3">
      <c r="B65" s="1"/>
      <c r="C65" s="1"/>
      <c r="D65" s="1"/>
      <c r="P65" s="3"/>
      <c r="Q65" s="3"/>
      <c r="R65" s="3"/>
      <c r="S65" s="2"/>
    </row>
    <row r="66" spans="2:19" x14ac:dyDescent="0.3">
      <c r="B66" s="1"/>
      <c r="C66" s="1"/>
      <c r="D66" s="1"/>
      <c r="P66" s="3"/>
      <c r="Q66" s="3"/>
      <c r="R66" s="3"/>
      <c r="S66" s="2"/>
    </row>
    <row r="67" spans="2:19" x14ac:dyDescent="0.3">
      <c r="B67" s="1"/>
      <c r="C67" s="1"/>
      <c r="D67" s="1"/>
      <c r="P67" s="3"/>
      <c r="Q67" s="3"/>
      <c r="R67" s="3"/>
      <c r="S67" s="2"/>
    </row>
    <row r="68" spans="2:19" x14ac:dyDescent="0.3">
      <c r="B68" s="1"/>
      <c r="C68" s="1"/>
      <c r="D68" s="1"/>
      <c r="P68" s="3"/>
      <c r="Q68" s="3"/>
      <c r="R68" s="3"/>
      <c r="S68" s="2"/>
    </row>
    <row r="69" spans="2:19" x14ac:dyDescent="0.3">
      <c r="B69" s="1"/>
      <c r="C69" s="1"/>
      <c r="D69" s="1"/>
      <c r="P69" s="3"/>
      <c r="Q69" s="3"/>
      <c r="R69" s="3"/>
      <c r="S69" s="2"/>
    </row>
    <row r="70" spans="2:19" x14ac:dyDescent="0.3">
      <c r="B70" s="1"/>
      <c r="C70" s="1"/>
      <c r="D70" s="1"/>
      <c r="P70" s="3"/>
      <c r="Q70" s="3"/>
      <c r="R70" s="3"/>
      <c r="S70" s="2"/>
    </row>
    <row r="71" spans="2:19" x14ac:dyDescent="0.3">
      <c r="B71" s="1"/>
      <c r="C71" s="1"/>
      <c r="D71" s="1"/>
      <c r="P71" s="3"/>
      <c r="Q71" s="3"/>
      <c r="R71" s="3"/>
      <c r="S71" s="2"/>
    </row>
    <row r="72" spans="2:19" x14ac:dyDescent="0.3">
      <c r="B72" s="1"/>
      <c r="C72" s="1"/>
      <c r="D72" s="1"/>
      <c r="P72" s="3"/>
      <c r="Q72" s="3"/>
      <c r="R72" s="3"/>
      <c r="S72" s="2"/>
    </row>
    <row r="73" spans="2:19" x14ac:dyDescent="0.3">
      <c r="B73" s="1"/>
      <c r="C73" s="1"/>
      <c r="D73" s="1"/>
      <c r="P73" s="3"/>
      <c r="Q73" s="3"/>
      <c r="R73" s="3"/>
      <c r="S73" s="2"/>
    </row>
    <row r="74" spans="2:19" x14ac:dyDescent="0.3">
      <c r="B74" s="1"/>
      <c r="C74" s="1"/>
      <c r="D74" s="1"/>
      <c r="P74" s="3"/>
      <c r="Q74" s="3"/>
      <c r="R74" s="3"/>
      <c r="S74" s="2"/>
    </row>
    <row r="75" spans="2:19" x14ac:dyDescent="0.3">
      <c r="B75" s="1"/>
      <c r="C75" s="1"/>
      <c r="D75" s="1"/>
      <c r="P75" s="3"/>
      <c r="Q75" s="3"/>
      <c r="R75" s="3"/>
      <c r="S75" s="2"/>
    </row>
    <row r="76" spans="2:19" x14ac:dyDescent="0.3">
      <c r="B76" s="1"/>
      <c r="C76" s="1"/>
      <c r="D76" s="1"/>
      <c r="P76" s="3"/>
      <c r="Q76" s="3"/>
      <c r="R76" s="3"/>
      <c r="S76" s="2"/>
    </row>
    <row r="77" spans="2:19" x14ac:dyDescent="0.3">
      <c r="B77" s="1"/>
      <c r="C77" s="1"/>
      <c r="D77" s="1"/>
      <c r="P77" s="3"/>
      <c r="Q77" s="3"/>
      <c r="R77" s="3"/>
      <c r="S77" s="2"/>
    </row>
    <row r="78" spans="2:19" x14ac:dyDescent="0.3">
      <c r="B78" s="1"/>
      <c r="C78" s="1"/>
      <c r="D78" s="1"/>
      <c r="P78" s="3"/>
      <c r="Q78" s="3"/>
      <c r="R78" s="3"/>
      <c r="S78" s="2"/>
    </row>
  </sheetData>
  <mergeCells count="15">
    <mergeCell ref="B2:S2"/>
    <mergeCell ref="C17:S17"/>
    <mergeCell ref="E19:F19"/>
    <mergeCell ref="H19:I19"/>
    <mergeCell ref="K19:L19"/>
    <mergeCell ref="B25:S26"/>
    <mergeCell ref="B3:S3"/>
    <mergeCell ref="B4:S4"/>
    <mergeCell ref="B5:S5"/>
    <mergeCell ref="B7:B8"/>
    <mergeCell ref="C7:I7"/>
    <mergeCell ref="J7:P7"/>
    <mergeCell ref="Q7:Q8"/>
    <mergeCell ref="R7:R8"/>
    <mergeCell ref="S7:S8"/>
  </mergeCells>
  <phoneticPr fontId="2" type="noConversion"/>
  <pageMargins left="0.25" right="0.25" top="0.25" bottom="0.25" header="0.5" footer="0.5"/>
  <pageSetup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9CE0D3A7CBF64FA440CD8FD5B0F2A7" ma:contentTypeVersion="4" ma:contentTypeDescription="Create a new document." ma:contentTypeScope="" ma:versionID="6b572fcd8bcdb2878d390c3b28078fdc">
  <xsd:schema xmlns:xsd="http://www.w3.org/2001/XMLSchema" xmlns:xs="http://www.w3.org/2001/XMLSchema" xmlns:p="http://schemas.microsoft.com/office/2006/metadata/properties" xmlns:ns2="0d330d0d-a919-4b89-a6fc-118ef1af02bc" xmlns:ns3="a17bab90-d219-436e-a2fd-9b548d90d9fa" targetNamespace="http://schemas.microsoft.com/office/2006/metadata/properties" ma:root="true" ma:fieldsID="bc2032f5f478b7478d58c81ba67f425c" ns2:_="" ns3:_="">
    <xsd:import namespace="0d330d0d-a919-4b89-a6fc-118ef1af02bc"/>
    <xsd:import namespace="a17bab90-d219-436e-a2fd-9b548d90d9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30d0d-a919-4b89-a6fc-118ef1af02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bab90-d219-436e-a2fd-9b548d90d9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3B5093-73E2-4A83-B3FE-A61E1A80CA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30d0d-a919-4b89-a6fc-118ef1af02bc"/>
    <ds:schemaRef ds:uri="a17bab90-d219-436e-a2fd-9b548d90d9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0052A3-9F23-43B5-8988-33226BC527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DFA7DD-5FEA-47C6-A92E-6435E9AAF70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Company</vt:lpstr>
      <vt:lpstr>Company Year Over Year</vt:lpstr>
      <vt:lpstr>Business Unit</vt:lpstr>
      <vt:lpstr>Bus Unit Year Over Year</vt:lpstr>
      <vt:lpstr>CTPF Team</vt:lpstr>
      <vt:lpstr>CTPF Year Over Year</vt:lpstr>
    </vt:vector>
  </TitlesOfParts>
  <Company>J.P. Morgan Chase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One User</dc:creator>
  <cp:lastModifiedBy>CenturyLink Employee</cp:lastModifiedBy>
  <cp:lastPrinted>2018-02-01T21:04:26Z</cp:lastPrinted>
  <dcterms:created xsi:type="dcterms:W3CDTF">2006-08-11T21:23:59Z</dcterms:created>
  <dcterms:modified xsi:type="dcterms:W3CDTF">2023-06-09T18:03:17Z</dcterms:modified>
</cp:coreProperties>
</file>